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JUAN JOSE ARCHIVOS\FEDEPATIN\"/>
    </mc:Choice>
  </mc:AlternateContent>
  <workbookProtection workbookAlgorithmName="SHA-512" workbookHashValue="FJQkUluSPDBdLM4LoWGD9PTSbO9hlP7h5SfOI5wZXt89znRawi1+L/4ykw3qQVXfpQgeQhWd5BqQDpuaGB9/VQ==" workbookSaltValue="+t/wbh9jWE16JIvBOv3tOA==" workbookSpinCount="100000" lockStructure="1"/>
  <bookViews>
    <workbookView xWindow="0" yWindow="0" windowWidth="28800" windowHeight="11730" tabRatio="686"/>
  </bookViews>
  <sheets>
    <sheet name="Principal" sheetId="2" r:id="rId1"/>
    <sheet name="H. NOVATOS 5 DAMAS" sheetId="11" r:id="rId2"/>
    <sheet name="H. NOVATOS PRE TOTS DAMAS" sheetId="95" r:id="rId3"/>
    <sheet name="H. NOVATOS TOTS DAMAS" sheetId="9" r:id="rId4"/>
    <sheet name="H. NOVATOS MINI DAMAS" sheetId="99" r:id="rId5"/>
    <sheet name="H. NOVATOS INFANTIL DAMAS" sheetId="101" r:id="rId6"/>
    <sheet name="H. NOVATOS INFANTIL VARONES" sheetId="135" r:id="rId7"/>
    <sheet name="H. NOVATOS CADETES DAMAS" sheetId="103" r:id="rId8"/>
    <sheet name="H. NOVATOS CADETES VARONES" sheetId="123" r:id="rId9"/>
    <sheet name="H. NOVATOS PROMOCIONAL DAMAS" sheetId="106" r:id="rId10"/>
    <sheet name="H. NOVATOS PROMOCIONAL VARONES" sheetId="124" r:id="rId11"/>
    <sheet name="L. NOVATOS 5 DAMAS" sheetId="16" r:id="rId12"/>
    <sheet name="L. NOVATOS PRE TOTS DAMAS" sheetId="18" r:id="rId13"/>
    <sheet name="L. NOVATOS TOTS DAMAS" sheetId="20" r:id="rId14"/>
    <sheet name="L. NOVATOS MINIS DAMAS" sheetId="22" r:id="rId15"/>
    <sheet name="L. NOVATOS INFANTIL DAMAS" sheetId="24" r:id="rId16"/>
    <sheet name="L. NOVATOS INFANTILVARONES" sheetId="134" r:id="rId17"/>
    <sheet name="L. NOVATOS CADETES DAMAS" sheetId="26" r:id="rId18"/>
    <sheet name="L. NOVATOS CADETES VARONES" sheetId="125" r:id="rId19"/>
    <sheet name="L. NOVATOS PROMOCIONAL DAMAS" sheetId="27" r:id="rId20"/>
    <sheet name="L. NOVATOS PROMOCIONAL VARONES" sheetId="126" r:id="rId21"/>
    <sheet name="F. INICIACION TOTS DAMAS" sheetId="31" r:id="rId22"/>
    <sheet name="F. INICIACION MINIS DAMAS" sheetId="40" r:id="rId23"/>
    <sheet name="F. INICIACION INFANTIL DAMAS" sheetId="32" r:id="rId24"/>
    <sheet name="F. INICIACION INFANTIL VARONES" sheetId="129" r:id="rId25"/>
    <sheet name="F. INICIACION CADETES DAMAS" sheetId="36" r:id="rId26"/>
    <sheet name="F. INICIACION CADETES VARONES" sheetId="130" r:id="rId27"/>
    <sheet name="F. INICIACION PROMOCIONAL DAMAS" sheetId="37" r:id="rId28"/>
    <sheet name="F. INICIACION PROMOCION VARONES" sheetId="39" r:id="rId29"/>
    <sheet name="L. INCIACION PRE TOTS DAMAS" sheetId="42" r:id="rId30"/>
    <sheet name="L. INICIACION TOTS DAMAS" sheetId="44" r:id="rId31"/>
    <sheet name="L. INICIACION MINIS DAMAS" sheetId="45" r:id="rId32"/>
    <sheet name="L. INICIACION MINIS VARONES" sheetId="119" r:id="rId33"/>
    <sheet name="L. INICIACION INFANTIL DAMAS" sheetId="46" r:id="rId34"/>
    <sheet name="L. INICIACION INFANTIL VARONES" sheetId="131" r:id="rId35"/>
    <sheet name="L. INICIACION CADETES DAMAS" sheetId="48" r:id="rId36"/>
    <sheet name="L. INICIACION CADETES VARONES" sheetId="132" r:id="rId37"/>
    <sheet name="L. INICIACION PROMOCIONAL DAMAS" sheetId="49" r:id="rId38"/>
    <sheet name="L. INICIACION PROMOCION VARONES" sheetId="50" r:id="rId39"/>
    <sheet name="DA. INICIACION MINIS DAMAS" sheetId="76" r:id="rId40"/>
    <sheet name="DA. INICIACION INFANTIL DAMAS" sheetId="78" r:id="rId41"/>
    <sheet name="DA. INICIACION CADETES DAMAS" sheetId="79" r:id="rId42"/>
    <sheet name="PAR. CATEGORIA B" sheetId="133" r:id="rId43"/>
  </sheets>
  <definedNames>
    <definedName name="_xlnm._FilterDatabase" localSheetId="40" hidden="1">'DA. INICIACION INFANTIL DAMAS'!$C$6:$K$10</definedName>
    <definedName name="_xlnm._FilterDatabase" localSheetId="25" hidden="1">'F. INICIACION CADETES DAMAS'!$C$6:$N$19</definedName>
    <definedName name="_xlnm._FilterDatabase" localSheetId="23" hidden="1">'F. INICIACION INFANTIL DAMAS'!$C$6:$N$19</definedName>
    <definedName name="_xlnm._FilterDatabase" localSheetId="22" hidden="1">'F. INICIACION MINIS DAMAS'!$C$6:$N$18</definedName>
    <definedName name="_xlnm._FilterDatabase" localSheetId="28" hidden="1">'F. INICIACION PROMOCION VARONES'!$C$6:$N$8</definedName>
    <definedName name="_xlnm._FilterDatabase" localSheetId="27" hidden="1">'F. INICIACION PROMOCIONAL DAMAS'!$C$6:$N$14</definedName>
    <definedName name="_xlnm._FilterDatabase" localSheetId="1" hidden="1">'H. NOVATOS 5 DAMAS'!$C$7:$P$13</definedName>
    <definedName name="_xlnm._FilterDatabase" localSheetId="7" hidden="1">'H. NOVATOS CADETES DAMAS'!$C$7:$N$19</definedName>
    <definedName name="_xlnm._FilterDatabase" localSheetId="5" hidden="1">'H. NOVATOS INFANTIL DAMAS'!$C$7:$Q$24</definedName>
    <definedName name="_xlnm._FilterDatabase" localSheetId="4" hidden="1">'H. NOVATOS MINI DAMAS'!$C$7:$P$31</definedName>
    <definedName name="_xlnm._FilterDatabase" localSheetId="2" hidden="1">'H. NOVATOS PRE TOTS DAMAS'!$C$7:$P$32</definedName>
    <definedName name="_xlnm._FilterDatabase" localSheetId="9" hidden="1">'H. NOVATOS PROMOCIONAL DAMAS'!$C$7:$N$15</definedName>
    <definedName name="_xlnm._FilterDatabase" localSheetId="3" hidden="1">'H. NOVATOS TOTS DAMAS'!$C$7:$Q$35</definedName>
    <definedName name="_xlnm._FilterDatabase" localSheetId="35" hidden="1">'L. INICIACION CADETES DAMAS'!$C$6:$N$19</definedName>
    <definedName name="_xlnm._FilterDatabase" localSheetId="33" hidden="1">'L. INICIACION INFANTIL DAMAS'!$C$6:$N$18</definedName>
    <definedName name="_xlnm._FilterDatabase" localSheetId="31" hidden="1">'L. INICIACION MINIS DAMAS'!$C$6:$N$18</definedName>
    <definedName name="_xlnm._FilterDatabase" localSheetId="38" hidden="1">'L. INICIACION PROMOCION VARONES'!$C$6:$N$8</definedName>
    <definedName name="_xlnm._FilterDatabase" localSheetId="37" hidden="1">'L. INICIACION PROMOCIONAL DAMAS'!$C$6:$N$14</definedName>
    <definedName name="_xlnm._FilterDatabase" localSheetId="30" hidden="1">'L. INICIACION TOTS DAMAS'!$C$6:$N$8</definedName>
    <definedName name="_xlnm._FilterDatabase" localSheetId="11" hidden="1">'L. NOVATOS 5 DAMAS'!$C$6:$N$12</definedName>
    <definedName name="_xlnm._FilterDatabase" localSheetId="17" hidden="1">'L. NOVATOS CADETES DAMAS'!$C$6:$N$18</definedName>
    <definedName name="_xlnm._FilterDatabase" localSheetId="15" hidden="1">'L. NOVATOS INFANTIL DAMAS'!$C$6:$N$23</definedName>
    <definedName name="_xlnm._FilterDatabase" localSheetId="14" hidden="1">'L. NOVATOS MINIS DAMAS'!$C$6:$N$30</definedName>
    <definedName name="_xlnm._FilterDatabase" localSheetId="12" hidden="1">'L. NOVATOS PRE TOTS DAMAS'!$C$6:$N$31</definedName>
    <definedName name="_xlnm._FilterDatabase" localSheetId="19" hidden="1">'L. NOVATOS PROMOCIONAL DAMAS'!$C$6:$N$15</definedName>
    <definedName name="_xlnm._FilterDatabase" localSheetId="20" hidden="1">'L. NOVATOS PROMOCIONAL VARONES'!$C$6:$N$6</definedName>
    <definedName name="_xlnm._FilterDatabase" localSheetId="13" hidden="1">'L. NOVATOS TOTS DAMAS'!$C$6:$N$34</definedName>
    <definedName name="_xlnm.Print_Area" localSheetId="33">'L. INICIACION INFANTIL DAMAS'!$B$1:$G$8</definedName>
    <definedName name="_xlnm.Print_Area" localSheetId="34">'L. INICIACION INFANTIL VARONES'!$B$1:$G$7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99" l="1"/>
  <c r="F15" i="99" s="1"/>
  <c r="G27" i="99"/>
  <c r="F27" i="99" s="1"/>
  <c r="G12" i="99"/>
  <c r="F12" i="99" s="1"/>
  <c r="G22" i="99"/>
  <c r="F22" i="99" s="1"/>
  <c r="G17" i="99"/>
  <c r="F17" i="99" s="1"/>
  <c r="G10" i="99"/>
  <c r="F10" i="99" s="1"/>
  <c r="G9" i="99"/>
  <c r="F9" i="99" s="1"/>
  <c r="G31" i="99"/>
  <c r="F31" i="99" s="1"/>
  <c r="G26" i="99"/>
  <c r="F26" i="99" s="1"/>
  <c r="G19" i="99"/>
  <c r="F19" i="99" s="1"/>
  <c r="G24" i="99"/>
  <c r="F24" i="99" s="1"/>
  <c r="G13" i="99"/>
  <c r="F13" i="99" s="1"/>
  <c r="G30" i="99"/>
  <c r="F30" i="99" s="1"/>
  <c r="G18" i="99"/>
  <c r="F18" i="99" s="1"/>
  <c r="G11" i="99"/>
  <c r="F11" i="99" s="1"/>
  <c r="G14" i="99"/>
  <c r="F14" i="99" s="1"/>
  <c r="G28" i="99"/>
  <c r="F28" i="99" s="1"/>
  <c r="G8" i="99"/>
  <c r="F8" i="99" s="1"/>
  <c r="G16" i="99"/>
  <c r="F16" i="99" s="1"/>
  <c r="G29" i="99"/>
  <c r="F29" i="99" s="1"/>
  <c r="G25" i="99"/>
  <c r="F25" i="99" s="1"/>
  <c r="G23" i="99"/>
  <c r="F23" i="99" s="1"/>
  <c r="G21" i="99"/>
  <c r="F21" i="99" s="1"/>
  <c r="G20" i="99"/>
  <c r="G22" i="22"/>
  <c r="F22" i="22" s="1"/>
  <c r="H22" i="22"/>
  <c r="G14" i="20" l="1"/>
  <c r="F14" i="20" s="1"/>
  <c r="H14" i="20"/>
  <c r="G12" i="9"/>
  <c r="F12" i="9" s="1"/>
  <c r="G10" i="135" l="1"/>
  <c r="F10" i="135" s="1"/>
  <c r="G9" i="135"/>
  <c r="F9" i="135" s="1"/>
  <c r="G8" i="135"/>
  <c r="F8" i="135" s="1"/>
  <c r="B3" i="135"/>
  <c r="B2" i="135"/>
  <c r="B1" i="135"/>
  <c r="H9" i="134"/>
  <c r="G9" i="134"/>
  <c r="F9" i="134" s="1"/>
  <c r="H8" i="134"/>
  <c r="G8" i="134"/>
  <c r="F8" i="134" s="1"/>
  <c r="H7" i="134"/>
  <c r="G7" i="134"/>
  <c r="F7" i="134" s="1"/>
  <c r="B3" i="134"/>
  <c r="B2" i="134"/>
  <c r="B1" i="134"/>
  <c r="G22" i="20" l="1"/>
  <c r="F22" i="20" s="1"/>
  <c r="H22" i="20"/>
  <c r="G17" i="9"/>
  <c r="F17" i="9" s="1"/>
  <c r="G8" i="16" l="1"/>
  <c r="F8" i="16" s="1"/>
  <c r="H8" i="16"/>
  <c r="G9" i="16"/>
  <c r="F9" i="16" s="1"/>
  <c r="H9" i="16"/>
  <c r="G13" i="11"/>
  <c r="F13" i="11" s="1"/>
  <c r="G9" i="11"/>
  <c r="F9" i="11" s="1"/>
  <c r="B3" i="133"/>
  <c r="B3" i="79"/>
  <c r="B2" i="133"/>
  <c r="B2" i="79"/>
  <c r="B1" i="133"/>
  <c r="B1" i="78"/>
  <c r="B1" i="79"/>
  <c r="G7" i="133"/>
  <c r="F7" i="133" s="1"/>
  <c r="H7" i="133"/>
  <c r="G9" i="133"/>
  <c r="F9" i="133" s="1"/>
  <c r="H9" i="133"/>
  <c r="H7" i="132" l="1"/>
  <c r="G7" i="132"/>
  <c r="F7" i="132" s="1"/>
  <c r="B3" i="132"/>
  <c r="B2" i="132"/>
  <c r="B1" i="132"/>
  <c r="H7" i="131"/>
  <c r="G7" i="131"/>
  <c r="F7" i="131" s="1"/>
  <c r="B3" i="131"/>
  <c r="B2" i="131"/>
  <c r="B1" i="131"/>
  <c r="H7" i="130"/>
  <c r="G7" i="130"/>
  <c r="F7" i="130" s="1"/>
  <c r="B3" i="130"/>
  <c r="B2" i="130"/>
  <c r="B1" i="130"/>
  <c r="H7" i="129"/>
  <c r="G7" i="129"/>
  <c r="F7" i="129" s="1"/>
  <c r="B3" i="129"/>
  <c r="B2" i="129"/>
  <c r="B1" i="129"/>
  <c r="G12" i="48" l="1"/>
  <c r="F12" i="48" s="1"/>
  <c r="H12" i="48"/>
  <c r="G17" i="48"/>
  <c r="F17" i="48" s="1"/>
  <c r="H17" i="48"/>
  <c r="G8" i="42"/>
  <c r="F8" i="42" s="1"/>
  <c r="H8" i="42"/>
  <c r="G15" i="36"/>
  <c r="F15" i="36" s="1"/>
  <c r="H15" i="36"/>
  <c r="G11" i="36"/>
  <c r="F11" i="36" s="1"/>
  <c r="H11" i="36"/>
  <c r="H7" i="126"/>
  <c r="G7" i="126"/>
  <c r="F7" i="126" s="1"/>
  <c r="B3" i="126"/>
  <c r="B2" i="126"/>
  <c r="B1" i="126"/>
  <c r="H7" i="125"/>
  <c r="G7" i="125"/>
  <c r="F7" i="125" s="1"/>
  <c r="B3" i="125"/>
  <c r="B2" i="125"/>
  <c r="B1" i="125"/>
  <c r="G30" i="22"/>
  <c r="F30" i="22" s="1"/>
  <c r="H30" i="22"/>
  <c r="G25" i="22"/>
  <c r="F25" i="22" s="1"/>
  <c r="H25" i="22"/>
  <c r="G12" i="22"/>
  <c r="F12" i="22" s="1"/>
  <c r="H12" i="22"/>
  <c r="G10" i="22"/>
  <c r="F10" i="22" s="1"/>
  <c r="H10" i="22"/>
  <c r="G13" i="22"/>
  <c r="F13" i="22" s="1"/>
  <c r="H13" i="22"/>
  <c r="G7" i="22"/>
  <c r="F7" i="22" s="1"/>
  <c r="H7" i="22"/>
  <c r="G11" i="22"/>
  <c r="F11" i="22" s="1"/>
  <c r="H11" i="22"/>
  <c r="G20" i="22"/>
  <c r="F20" i="22" s="1"/>
  <c r="H20" i="22"/>
  <c r="G16" i="22"/>
  <c r="F16" i="22" s="1"/>
  <c r="H16" i="22"/>
  <c r="G27" i="22"/>
  <c r="F27" i="22" s="1"/>
  <c r="H27" i="22"/>
  <c r="G26" i="22"/>
  <c r="F26" i="22" s="1"/>
  <c r="H26" i="22"/>
  <c r="G28" i="22"/>
  <c r="F28" i="22" s="1"/>
  <c r="H28" i="22"/>
  <c r="G21" i="22"/>
  <c r="F21" i="22" s="1"/>
  <c r="H21" i="22"/>
  <c r="G8" i="22"/>
  <c r="F8" i="22" s="1"/>
  <c r="H8" i="22"/>
  <c r="G24" i="22"/>
  <c r="F24" i="22" s="1"/>
  <c r="H24" i="22"/>
  <c r="G14" i="22"/>
  <c r="F14" i="22" s="1"/>
  <c r="H14" i="22"/>
  <c r="G17" i="22"/>
  <c r="F17" i="22" s="1"/>
  <c r="H17" i="22"/>
  <c r="G9" i="18"/>
  <c r="F9" i="18" s="1"/>
  <c r="H9" i="18"/>
  <c r="G11" i="16"/>
  <c r="F11" i="16" s="1"/>
  <c r="H11" i="16"/>
  <c r="G12" i="16"/>
  <c r="F12" i="16" s="1"/>
  <c r="H12" i="16"/>
  <c r="G10" i="16"/>
  <c r="F10" i="16" s="1"/>
  <c r="H10" i="16"/>
  <c r="G8" i="124"/>
  <c r="F8" i="124" s="1"/>
  <c r="B3" i="124"/>
  <c r="B2" i="124"/>
  <c r="B1" i="124"/>
  <c r="G8" i="123"/>
  <c r="F8" i="123" s="1"/>
  <c r="B3" i="123"/>
  <c r="B2" i="123"/>
  <c r="B1" i="123"/>
  <c r="F20" i="99"/>
  <c r="G28" i="95"/>
  <c r="F28" i="95" s="1"/>
  <c r="G8" i="11"/>
  <c r="F8" i="11" s="1"/>
  <c r="G10" i="11"/>
  <c r="F10" i="11" s="1"/>
  <c r="G12" i="11"/>
  <c r="F12" i="11" s="1"/>
  <c r="G14" i="49" l="1"/>
  <c r="F14" i="49" s="1"/>
  <c r="H14" i="49"/>
  <c r="G7" i="49"/>
  <c r="F7" i="49" s="1"/>
  <c r="H7" i="49"/>
  <c r="G11" i="49"/>
  <c r="F11" i="49" s="1"/>
  <c r="H11" i="49"/>
  <c r="G12" i="49"/>
  <c r="F12" i="49" s="1"/>
  <c r="H12" i="49"/>
  <c r="G12" i="37"/>
  <c r="F12" i="37" s="1"/>
  <c r="H12" i="37"/>
  <c r="G10" i="37"/>
  <c r="F10" i="37" s="1"/>
  <c r="H10" i="37"/>
  <c r="G13" i="37"/>
  <c r="F13" i="37" s="1"/>
  <c r="H13" i="37"/>
  <c r="G7" i="37"/>
  <c r="F7" i="37" s="1"/>
  <c r="H7" i="37"/>
  <c r="G10" i="48"/>
  <c r="F10" i="48" s="1"/>
  <c r="H10" i="48"/>
  <c r="G13" i="48"/>
  <c r="F13" i="48" s="1"/>
  <c r="H13" i="48"/>
  <c r="G14" i="48"/>
  <c r="F14" i="48" s="1"/>
  <c r="H14" i="48"/>
  <c r="G19" i="48"/>
  <c r="F19" i="48" s="1"/>
  <c r="H19" i="48"/>
  <c r="G17" i="36"/>
  <c r="F17" i="36" s="1"/>
  <c r="H17" i="36"/>
  <c r="G16" i="36"/>
  <c r="F16" i="36" s="1"/>
  <c r="H16" i="36"/>
  <c r="G8" i="36"/>
  <c r="F8" i="36" s="1"/>
  <c r="H8" i="36"/>
  <c r="G7" i="36"/>
  <c r="F7" i="36" s="1"/>
  <c r="H7" i="36"/>
  <c r="G12" i="46"/>
  <c r="F12" i="46" s="1"/>
  <c r="H12" i="46"/>
  <c r="G7" i="46"/>
  <c r="F7" i="46" s="1"/>
  <c r="H7" i="46"/>
  <c r="G9" i="46"/>
  <c r="F9" i="46" s="1"/>
  <c r="H9" i="46"/>
  <c r="G14" i="46"/>
  <c r="F14" i="46" s="1"/>
  <c r="H14" i="46"/>
  <c r="G10" i="46"/>
  <c r="F10" i="46" s="1"/>
  <c r="H10" i="46"/>
  <c r="G8" i="32"/>
  <c r="F8" i="32" s="1"/>
  <c r="H8" i="32"/>
  <c r="G12" i="32"/>
  <c r="F12" i="32" s="1"/>
  <c r="H12" i="32"/>
  <c r="G13" i="32"/>
  <c r="F13" i="32" s="1"/>
  <c r="H13" i="32"/>
  <c r="G7" i="32"/>
  <c r="F7" i="32" s="1"/>
  <c r="H7" i="32"/>
  <c r="G14" i="32"/>
  <c r="F14" i="32" s="1"/>
  <c r="H14" i="32"/>
  <c r="G18" i="32"/>
  <c r="F18" i="32" s="1"/>
  <c r="H18" i="32"/>
  <c r="G7" i="45"/>
  <c r="F7" i="45" s="1"/>
  <c r="H7" i="45"/>
  <c r="G9" i="45"/>
  <c r="F9" i="45" s="1"/>
  <c r="H9" i="45"/>
  <c r="G10" i="45"/>
  <c r="F10" i="45" s="1"/>
  <c r="H10" i="45"/>
  <c r="G18" i="45"/>
  <c r="F18" i="45" s="1"/>
  <c r="H18" i="45"/>
  <c r="G11" i="45"/>
  <c r="F11" i="45" s="1"/>
  <c r="H11" i="45"/>
  <c r="G13" i="40"/>
  <c r="F13" i="40" s="1"/>
  <c r="H13" i="40"/>
  <c r="G18" i="40"/>
  <c r="F18" i="40" s="1"/>
  <c r="H18" i="40"/>
  <c r="G15" i="40"/>
  <c r="F15" i="40" s="1"/>
  <c r="H15" i="40"/>
  <c r="G11" i="40"/>
  <c r="F11" i="40" s="1"/>
  <c r="H11" i="40"/>
  <c r="G14" i="40"/>
  <c r="F14" i="40" s="1"/>
  <c r="H14" i="40"/>
  <c r="H7" i="119"/>
  <c r="G7" i="119"/>
  <c r="F7" i="119" s="1"/>
  <c r="B3" i="119"/>
  <c r="B2" i="119"/>
  <c r="B1" i="119"/>
  <c r="G13" i="27" l="1"/>
  <c r="F13" i="27" s="1"/>
  <c r="H13" i="27"/>
  <c r="G9" i="27"/>
  <c r="F9" i="27" s="1"/>
  <c r="H9" i="27"/>
  <c r="G11" i="27"/>
  <c r="F11" i="27" s="1"/>
  <c r="H11" i="27"/>
  <c r="G12" i="27"/>
  <c r="F12" i="27" s="1"/>
  <c r="H12" i="27"/>
  <c r="G10" i="27"/>
  <c r="F10" i="27" s="1"/>
  <c r="H10" i="27"/>
  <c r="G9" i="106"/>
  <c r="F9" i="106" s="1"/>
  <c r="G15" i="106"/>
  <c r="F15" i="106" s="1"/>
  <c r="G13" i="106"/>
  <c r="F13" i="106" s="1"/>
  <c r="G11" i="26"/>
  <c r="F11" i="26" s="1"/>
  <c r="H11" i="26"/>
  <c r="G14" i="26"/>
  <c r="F14" i="26" s="1"/>
  <c r="H14" i="26"/>
  <c r="G7" i="26"/>
  <c r="F7" i="26" s="1"/>
  <c r="H7" i="26"/>
  <c r="G9" i="26"/>
  <c r="F9" i="26" s="1"/>
  <c r="H9" i="26"/>
  <c r="G10" i="26"/>
  <c r="F10" i="26" s="1"/>
  <c r="H10" i="26"/>
  <c r="G16" i="26"/>
  <c r="F16" i="26" s="1"/>
  <c r="H16" i="26"/>
  <c r="G13" i="26"/>
  <c r="F13" i="26" s="1"/>
  <c r="H13" i="26"/>
  <c r="G18" i="26"/>
  <c r="F18" i="26" s="1"/>
  <c r="H18" i="26"/>
  <c r="G14" i="103"/>
  <c r="F14" i="103" s="1"/>
  <c r="G8" i="103"/>
  <c r="F8" i="103" s="1"/>
  <c r="G9" i="103"/>
  <c r="F9" i="103" s="1"/>
  <c r="G11" i="103"/>
  <c r="F11" i="103" s="1"/>
  <c r="G15" i="103"/>
  <c r="F15" i="103" s="1"/>
  <c r="G13" i="103"/>
  <c r="F13" i="103" s="1"/>
  <c r="G8" i="101"/>
  <c r="F8" i="101" s="1"/>
  <c r="G21" i="101"/>
  <c r="F21" i="101" s="1"/>
  <c r="G14" i="101"/>
  <c r="F14" i="101" s="1"/>
  <c r="G23" i="101"/>
  <c r="F23" i="101" s="1"/>
  <c r="G22" i="101"/>
  <c r="F22" i="101" s="1"/>
  <c r="G18" i="101"/>
  <c r="F18" i="101" s="1"/>
  <c r="G9" i="101"/>
  <c r="F9" i="101" s="1"/>
  <c r="G24" i="101"/>
  <c r="F24" i="101" s="1"/>
  <c r="G12" i="101"/>
  <c r="F12" i="101" s="1"/>
  <c r="G20" i="101"/>
  <c r="F20" i="101" s="1"/>
  <c r="G17" i="101"/>
  <c r="F17" i="101" s="1"/>
  <c r="G16" i="24"/>
  <c r="F16" i="24" s="1"/>
  <c r="H16" i="24"/>
  <c r="G14" i="24"/>
  <c r="F14" i="24" s="1"/>
  <c r="H14" i="24"/>
  <c r="G11" i="24"/>
  <c r="F11" i="24" s="1"/>
  <c r="H11" i="24"/>
  <c r="G20" i="24"/>
  <c r="F20" i="24" s="1"/>
  <c r="H20" i="24"/>
  <c r="G21" i="24"/>
  <c r="F21" i="24" s="1"/>
  <c r="H21" i="24"/>
  <c r="G19" i="24"/>
  <c r="F19" i="24" s="1"/>
  <c r="H19" i="24"/>
  <c r="G12" i="24"/>
  <c r="F12" i="24" s="1"/>
  <c r="H12" i="24"/>
  <c r="G10" i="24"/>
  <c r="F10" i="24" s="1"/>
  <c r="H10" i="24"/>
  <c r="G18" i="24"/>
  <c r="F18" i="24" s="1"/>
  <c r="H18" i="24"/>
  <c r="G23" i="24"/>
  <c r="F23" i="24" s="1"/>
  <c r="H23" i="24"/>
  <c r="G8" i="24"/>
  <c r="F8" i="24" s="1"/>
  <c r="H8" i="24"/>
  <c r="G16" i="20"/>
  <c r="F16" i="20" s="1"/>
  <c r="H16" i="20"/>
  <c r="G18" i="20"/>
  <c r="F18" i="20" s="1"/>
  <c r="H18" i="20"/>
  <c r="G12" i="20"/>
  <c r="F12" i="20" s="1"/>
  <c r="H12" i="20"/>
  <c r="G25" i="20"/>
  <c r="F25" i="20" s="1"/>
  <c r="H25" i="20"/>
  <c r="G19" i="20"/>
  <c r="F19" i="20" s="1"/>
  <c r="H19" i="20"/>
  <c r="G23" i="20"/>
  <c r="F23" i="20" s="1"/>
  <c r="H23" i="20"/>
  <c r="G21" i="20"/>
  <c r="F21" i="20" s="1"/>
  <c r="H21" i="20"/>
  <c r="G7" i="20"/>
  <c r="F7" i="20" s="1"/>
  <c r="H7" i="20"/>
  <c r="G33" i="20"/>
  <c r="F33" i="20" s="1"/>
  <c r="H33" i="20"/>
  <c r="G13" i="20"/>
  <c r="F13" i="20" s="1"/>
  <c r="H13" i="20"/>
  <c r="G11" i="20"/>
  <c r="F11" i="20" s="1"/>
  <c r="H11" i="20"/>
  <c r="G8" i="20"/>
  <c r="F8" i="20" s="1"/>
  <c r="H8" i="20"/>
  <c r="G29" i="20"/>
  <c r="F29" i="20" s="1"/>
  <c r="H29" i="20"/>
  <c r="G28" i="20"/>
  <c r="F28" i="20" s="1"/>
  <c r="H28" i="20"/>
  <c r="G26" i="20"/>
  <c r="F26" i="20" s="1"/>
  <c r="H26" i="20"/>
  <c r="G27" i="20"/>
  <c r="F27" i="20" s="1"/>
  <c r="H27" i="20"/>
  <c r="G9" i="20"/>
  <c r="F9" i="20" s="1"/>
  <c r="H9" i="20"/>
  <c r="G30" i="20"/>
  <c r="F30" i="20" s="1"/>
  <c r="H30" i="20"/>
  <c r="G20" i="20"/>
  <c r="F20" i="20" s="1"/>
  <c r="H20" i="20"/>
  <c r="G24" i="20"/>
  <c r="F24" i="20" s="1"/>
  <c r="H24" i="20"/>
  <c r="G31" i="9"/>
  <c r="F31" i="9" s="1"/>
  <c r="G28" i="9"/>
  <c r="F28" i="9" s="1"/>
  <c r="G16" i="9"/>
  <c r="F16" i="9" s="1"/>
  <c r="G21" i="9"/>
  <c r="F21" i="9" s="1"/>
  <c r="G30" i="9"/>
  <c r="F30" i="9" s="1"/>
  <c r="G15" i="9"/>
  <c r="F15" i="9" s="1"/>
  <c r="G32" i="9"/>
  <c r="F32" i="9" s="1"/>
  <c r="G35" i="9"/>
  <c r="F35" i="9" s="1"/>
  <c r="G29" i="9"/>
  <c r="F29" i="9" s="1"/>
  <c r="G33" i="9"/>
  <c r="F33" i="9" s="1"/>
  <c r="G23" i="9"/>
  <c r="F23" i="9" s="1"/>
  <c r="G20" i="9"/>
  <c r="F20" i="9" s="1"/>
  <c r="G22" i="9"/>
  <c r="F22" i="9" s="1"/>
  <c r="G13" i="9"/>
  <c r="F13" i="9" s="1"/>
  <c r="G24" i="9"/>
  <c r="F24" i="9" s="1"/>
  <c r="G14" i="9"/>
  <c r="F14" i="9" s="1"/>
  <c r="G25" i="9"/>
  <c r="F25" i="9" s="1"/>
  <c r="G34" i="9"/>
  <c r="F34" i="9" s="1"/>
  <c r="G18" i="9"/>
  <c r="F18" i="9" s="1"/>
  <c r="G26" i="9"/>
  <c r="F26" i="9" s="1"/>
  <c r="G28" i="18"/>
  <c r="F28" i="18" s="1"/>
  <c r="H28" i="18"/>
  <c r="G8" i="18"/>
  <c r="F8" i="18" s="1"/>
  <c r="H8" i="18"/>
  <c r="G19" i="18"/>
  <c r="F19" i="18" s="1"/>
  <c r="H19" i="18"/>
  <c r="G22" i="18"/>
  <c r="F22" i="18" s="1"/>
  <c r="H22" i="18"/>
  <c r="G25" i="18"/>
  <c r="F25" i="18" s="1"/>
  <c r="H25" i="18"/>
  <c r="G30" i="18"/>
  <c r="F30" i="18" s="1"/>
  <c r="H30" i="18"/>
  <c r="G21" i="18"/>
  <c r="F21" i="18" s="1"/>
  <c r="H21" i="18"/>
  <c r="G7" i="18"/>
  <c r="F7" i="18" s="1"/>
  <c r="H7" i="18"/>
  <c r="G11" i="18"/>
  <c r="F11" i="18" s="1"/>
  <c r="H11" i="18"/>
  <c r="G24" i="18"/>
  <c r="F24" i="18" s="1"/>
  <c r="H24" i="18"/>
  <c r="G12" i="18"/>
  <c r="F12" i="18" s="1"/>
  <c r="H12" i="18"/>
  <c r="G31" i="18"/>
  <c r="F31" i="18" s="1"/>
  <c r="H31" i="18"/>
  <c r="G14" i="18"/>
  <c r="F14" i="18" s="1"/>
  <c r="H14" i="18"/>
  <c r="G27" i="18"/>
  <c r="F27" i="18" s="1"/>
  <c r="H27" i="18"/>
  <c r="G16" i="18"/>
  <c r="F16" i="18" s="1"/>
  <c r="H16" i="18"/>
  <c r="G15" i="18"/>
  <c r="F15" i="18" s="1"/>
  <c r="H15" i="18"/>
  <c r="G20" i="18"/>
  <c r="F20" i="18" s="1"/>
  <c r="H20" i="18"/>
  <c r="G26" i="18"/>
  <c r="F26" i="18" s="1"/>
  <c r="H26" i="18"/>
  <c r="G20" i="95"/>
  <c r="F20" i="95" s="1"/>
  <c r="G22" i="95"/>
  <c r="F22" i="95" s="1"/>
  <c r="G10" i="95"/>
  <c r="F10" i="95" s="1"/>
  <c r="G17" i="95"/>
  <c r="F17" i="95" s="1"/>
  <c r="G30" i="95"/>
  <c r="F30" i="95" s="1"/>
  <c r="G13" i="95"/>
  <c r="F13" i="95" s="1"/>
  <c r="G11" i="95"/>
  <c r="F11" i="95" s="1"/>
  <c r="G8" i="95"/>
  <c r="F8" i="95" s="1"/>
  <c r="G21" i="95"/>
  <c r="F21" i="95" s="1"/>
  <c r="G9" i="95"/>
  <c r="F9" i="95" s="1"/>
  <c r="G18" i="95"/>
  <c r="F18" i="95" s="1"/>
  <c r="G31" i="95"/>
  <c r="F31" i="95" s="1"/>
  <c r="G14" i="95"/>
  <c r="F14" i="95" s="1"/>
  <c r="G32" i="95"/>
  <c r="F32" i="95" s="1"/>
  <c r="G15" i="95"/>
  <c r="F15" i="95" s="1"/>
  <c r="G27" i="95"/>
  <c r="F27" i="95" s="1"/>
  <c r="G24" i="95"/>
  <c r="F24" i="95" s="1"/>
  <c r="B1" i="11" l="1"/>
  <c r="B2" i="11"/>
  <c r="B3" i="11"/>
  <c r="H17" i="26" l="1"/>
  <c r="G17" i="26"/>
  <c r="F17" i="26" s="1"/>
  <c r="H8" i="26"/>
  <c r="G8" i="26"/>
  <c r="F8" i="26" s="1"/>
  <c r="H15" i="26"/>
  <c r="G15" i="26"/>
  <c r="F15" i="26" s="1"/>
  <c r="H12" i="26"/>
  <c r="G12" i="26"/>
  <c r="F12" i="26" s="1"/>
  <c r="G13" i="101" l="1"/>
  <c r="F13" i="101" s="1"/>
  <c r="G11" i="101"/>
  <c r="F11" i="101" s="1"/>
  <c r="G10" i="101"/>
  <c r="F10" i="101" s="1"/>
  <c r="G16" i="101"/>
  <c r="F16" i="101" s="1"/>
  <c r="G15" i="101"/>
  <c r="F15" i="101" s="1"/>
  <c r="G19" i="101"/>
  <c r="F19" i="101" s="1"/>
  <c r="G11" i="9"/>
  <c r="G11" i="106" l="1"/>
  <c r="F11" i="106" s="1"/>
  <c r="G12" i="106"/>
  <c r="F12" i="106" s="1"/>
  <c r="G10" i="106"/>
  <c r="F10" i="106" s="1"/>
  <c r="G14" i="106"/>
  <c r="F14" i="106" s="1"/>
  <c r="G8" i="106"/>
  <c r="F8" i="106" s="1"/>
  <c r="B3" i="106"/>
  <c r="B2" i="106"/>
  <c r="B1" i="106"/>
  <c r="G16" i="103"/>
  <c r="F16" i="103" s="1"/>
  <c r="G18" i="103"/>
  <c r="F18" i="103" s="1"/>
  <c r="G12" i="103"/>
  <c r="F12" i="103" s="1"/>
  <c r="G10" i="103"/>
  <c r="F10" i="103" s="1"/>
  <c r="G19" i="103"/>
  <c r="F19" i="103" s="1"/>
  <c r="G17" i="103"/>
  <c r="F17" i="103" s="1"/>
  <c r="B3" i="103"/>
  <c r="B2" i="103"/>
  <c r="B1" i="103"/>
  <c r="B3" i="101"/>
  <c r="B2" i="101"/>
  <c r="B1" i="101"/>
  <c r="B3" i="99"/>
  <c r="B2" i="99"/>
  <c r="B1" i="99"/>
  <c r="G19" i="9"/>
  <c r="G10" i="9"/>
  <c r="G8" i="9"/>
  <c r="G27" i="9"/>
  <c r="G9" i="9"/>
  <c r="G29" i="95" l="1"/>
  <c r="F29" i="95" s="1"/>
  <c r="G12" i="95"/>
  <c r="F12" i="95" s="1"/>
  <c r="G25" i="95"/>
  <c r="F25" i="95" s="1"/>
  <c r="G19" i="95"/>
  <c r="F19" i="95" s="1"/>
  <c r="G23" i="95"/>
  <c r="F23" i="95" s="1"/>
  <c r="G26" i="95"/>
  <c r="F26" i="95" s="1"/>
  <c r="G16" i="95"/>
  <c r="F16" i="95" s="1"/>
  <c r="B3" i="95"/>
  <c r="B2" i="95"/>
  <c r="B1" i="95"/>
  <c r="G11" i="11" l="1"/>
  <c r="G15" i="48" l="1"/>
  <c r="F15" i="48" s="1"/>
  <c r="H15" i="48"/>
  <c r="G13" i="36"/>
  <c r="F13" i="36" s="1"/>
  <c r="H13" i="36"/>
  <c r="G9" i="24" l="1"/>
  <c r="F9" i="24" s="1"/>
  <c r="H9" i="24"/>
  <c r="G15" i="24"/>
  <c r="F15" i="24" s="1"/>
  <c r="H15" i="24"/>
  <c r="G17" i="24"/>
  <c r="F17" i="24" s="1"/>
  <c r="H17" i="24"/>
  <c r="G7" i="24"/>
  <c r="F7" i="24" s="1"/>
  <c r="H7" i="24"/>
  <c r="G13" i="24"/>
  <c r="F13" i="24" s="1"/>
  <c r="H13" i="24"/>
  <c r="B1" i="20"/>
  <c r="B2" i="20"/>
  <c r="B3" i="20"/>
  <c r="G31" i="20"/>
  <c r="F31" i="20" s="1"/>
  <c r="H31" i="20"/>
  <c r="G34" i="20"/>
  <c r="F34" i="20" s="1"/>
  <c r="H34" i="20"/>
  <c r="G32" i="20"/>
  <c r="F32" i="20" s="1"/>
  <c r="H32" i="20"/>
  <c r="G15" i="20"/>
  <c r="F15" i="20" s="1"/>
  <c r="H15" i="20"/>
  <c r="G10" i="20"/>
  <c r="F10" i="20" s="1"/>
  <c r="H10" i="20"/>
  <c r="G17" i="20"/>
  <c r="F17" i="20" s="1"/>
  <c r="H17" i="20"/>
  <c r="G11" i="32" l="1"/>
  <c r="F11" i="32" s="1"/>
  <c r="H11" i="32"/>
  <c r="G10" i="32"/>
  <c r="F10" i="32" s="1"/>
  <c r="H10" i="32"/>
  <c r="G16" i="32"/>
  <c r="F16" i="32" s="1"/>
  <c r="H16" i="32"/>
  <c r="G19" i="32"/>
  <c r="F19" i="32" s="1"/>
  <c r="H19" i="32"/>
  <c r="H7" i="79" l="1"/>
  <c r="G7" i="79"/>
  <c r="F7" i="79" s="1"/>
  <c r="H8" i="78"/>
  <c r="G8" i="78"/>
  <c r="F8" i="78" s="1"/>
  <c r="H10" i="78"/>
  <c r="G10" i="78"/>
  <c r="F10" i="78" s="1"/>
  <c r="H7" i="78"/>
  <c r="G7" i="78"/>
  <c r="F7" i="78" s="1"/>
  <c r="H9" i="78"/>
  <c r="G9" i="78"/>
  <c r="F9" i="78" s="1"/>
  <c r="B3" i="78"/>
  <c r="B2" i="78"/>
  <c r="H7" i="76"/>
  <c r="G7" i="76"/>
  <c r="F7" i="76" s="1"/>
  <c r="B3" i="76"/>
  <c r="B2" i="76"/>
  <c r="B1" i="76"/>
  <c r="G7" i="50"/>
  <c r="F7" i="50" s="1"/>
  <c r="H7" i="50"/>
  <c r="G10" i="49"/>
  <c r="F10" i="49" s="1"/>
  <c r="H10" i="49"/>
  <c r="G8" i="49"/>
  <c r="F8" i="49" s="1"/>
  <c r="H8" i="49"/>
  <c r="G9" i="49"/>
  <c r="F9" i="49" s="1"/>
  <c r="H9" i="49"/>
  <c r="G7" i="48"/>
  <c r="F7" i="48" s="1"/>
  <c r="H7" i="48"/>
  <c r="G9" i="48"/>
  <c r="F9" i="48" s="1"/>
  <c r="H9" i="48"/>
  <c r="G18" i="48"/>
  <c r="F18" i="48" s="1"/>
  <c r="H18" i="48"/>
  <c r="G11" i="48"/>
  <c r="F11" i="48" s="1"/>
  <c r="H11" i="48"/>
  <c r="G16" i="48"/>
  <c r="F16" i="48" s="1"/>
  <c r="H16" i="48"/>
  <c r="G15" i="46"/>
  <c r="F15" i="46" s="1"/>
  <c r="H15" i="46"/>
  <c r="G8" i="46"/>
  <c r="F8" i="46" s="1"/>
  <c r="H8" i="46"/>
  <c r="G16" i="46"/>
  <c r="F16" i="46" s="1"/>
  <c r="H16" i="46"/>
  <c r="G18" i="46"/>
  <c r="F18" i="46" s="1"/>
  <c r="H18" i="46"/>
  <c r="G13" i="46"/>
  <c r="F13" i="46" s="1"/>
  <c r="H13" i="46"/>
  <c r="G17" i="46"/>
  <c r="F17" i="46" s="1"/>
  <c r="H17" i="46"/>
  <c r="G16" i="45"/>
  <c r="F16" i="45" s="1"/>
  <c r="H16" i="45"/>
  <c r="G15" i="45"/>
  <c r="F15" i="45" s="1"/>
  <c r="H15" i="45"/>
  <c r="G12" i="45"/>
  <c r="F12" i="45" s="1"/>
  <c r="H12" i="45"/>
  <c r="G14" i="45"/>
  <c r="F14" i="45" s="1"/>
  <c r="H14" i="45"/>
  <c r="G17" i="45"/>
  <c r="F17" i="45" s="1"/>
  <c r="H17" i="45"/>
  <c r="G13" i="45"/>
  <c r="F13" i="45" s="1"/>
  <c r="H13" i="45"/>
  <c r="G7" i="44"/>
  <c r="F7" i="44" s="1"/>
  <c r="H7" i="44"/>
  <c r="G8" i="39" l="1"/>
  <c r="F8" i="39" s="1"/>
  <c r="H8" i="39"/>
  <c r="G14" i="37"/>
  <c r="F14" i="37" s="1"/>
  <c r="H14" i="37"/>
  <c r="G11" i="37"/>
  <c r="F11" i="37" s="1"/>
  <c r="H11" i="37"/>
  <c r="G8" i="37"/>
  <c r="F8" i="37" s="1"/>
  <c r="H8" i="37"/>
  <c r="G12" i="36"/>
  <c r="F12" i="36" s="1"/>
  <c r="H12" i="36"/>
  <c r="G18" i="36"/>
  <c r="F18" i="36" s="1"/>
  <c r="H18" i="36"/>
  <c r="G10" i="36"/>
  <c r="F10" i="36" s="1"/>
  <c r="H10" i="36"/>
  <c r="G9" i="36"/>
  <c r="F9" i="36" s="1"/>
  <c r="H9" i="36"/>
  <c r="G17" i="32"/>
  <c r="F17" i="32" s="1"/>
  <c r="H17" i="32"/>
  <c r="G9" i="32"/>
  <c r="F9" i="32" s="1"/>
  <c r="H9" i="32"/>
  <c r="G16" i="40"/>
  <c r="F16" i="40" s="1"/>
  <c r="H16" i="40"/>
  <c r="G12" i="40"/>
  <c r="F12" i="40" s="1"/>
  <c r="H12" i="40"/>
  <c r="G10" i="40"/>
  <c r="F10" i="40" s="1"/>
  <c r="H10" i="40"/>
  <c r="G7" i="40"/>
  <c r="F7" i="40" s="1"/>
  <c r="H7" i="40"/>
  <c r="G8" i="40"/>
  <c r="F8" i="40" s="1"/>
  <c r="H8" i="40"/>
  <c r="G17" i="40"/>
  <c r="F17" i="40" s="1"/>
  <c r="H17" i="40"/>
  <c r="G8" i="31"/>
  <c r="F8" i="31" s="1"/>
  <c r="H8" i="31"/>
  <c r="H7" i="31"/>
  <c r="G7" i="31"/>
  <c r="F7" i="31" s="1"/>
  <c r="G8" i="27"/>
  <c r="F8" i="27" s="1"/>
  <c r="H8" i="27"/>
  <c r="G14" i="27"/>
  <c r="F14" i="27" s="1"/>
  <c r="H14" i="27"/>
  <c r="G15" i="27"/>
  <c r="F15" i="27" s="1"/>
  <c r="H15" i="27"/>
  <c r="G22" i="24"/>
  <c r="F22" i="24" s="1"/>
  <c r="H22" i="24"/>
  <c r="G23" i="22"/>
  <c r="F23" i="22" s="1"/>
  <c r="H23" i="22"/>
  <c r="G29" i="22"/>
  <c r="F29" i="22" s="1"/>
  <c r="H29" i="22"/>
  <c r="G15" i="22"/>
  <c r="F15" i="22" s="1"/>
  <c r="H15" i="22"/>
  <c r="G9" i="22"/>
  <c r="F9" i="22" s="1"/>
  <c r="H9" i="22"/>
  <c r="G18" i="22"/>
  <c r="F18" i="22" s="1"/>
  <c r="H18" i="22"/>
  <c r="G17" i="18"/>
  <c r="F17" i="18" s="1"/>
  <c r="H17" i="18"/>
  <c r="G10" i="18"/>
  <c r="F10" i="18" s="1"/>
  <c r="H10" i="18"/>
  <c r="G18" i="18"/>
  <c r="F18" i="18" s="1"/>
  <c r="H18" i="18"/>
  <c r="G23" i="18"/>
  <c r="F23" i="18" s="1"/>
  <c r="H23" i="18"/>
  <c r="G13" i="18"/>
  <c r="F13" i="18" s="1"/>
  <c r="H13" i="18"/>
  <c r="F19" i="9" l="1"/>
  <c r="F10" i="9"/>
  <c r="F8" i="9"/>
  <c r="F27" i="9"/>
  <c r="F9" i="9"/>
  <c r="G7" i="42" l="1"/>
  <c r="G8" i="44"/>
  <c r="G8" i="45"/>
  <c r="F11" i="9" l="1"/>
  <c r="F11" i="11"/>
  <c r="H19" i="22" l="1"/>
  <c r="G19" i="22"/>
  <c r="G29" i="18"/>
  <c r="G7" i="16"/>
  <c r="G13" i="49" l="1"/>
  <c r="F13" i="49" s="1"/>
  <c r="H13" i="49"/>
  <c r="G8" i="48"/>
  <c r="F8" i="48" s="1"/>
  <c r="H8" i="48"/>
  <c r="G11" i="46"/>
  <c r="F11" i="46" s="1"/>
  <c r="H11" i="46"/>
  <c r="F8" i="45"/>
  <c r="H8" i="45"/>
  <c r="F8" i="44"/>
  <c r="H8" i="44"/>
  <c r="F7" i="42"/>
  <c r="F19" i="22"/>
  <c r="F29" i="18"/>
  <c r="H29" i="18"/>
  <c r="F7" i="16"/>
  <c r="H7" i="16"/>
  <c r="G9" i="40"/>
  <c r="F9" i="40" s="1"/>
  <c r="H9" i="40"/>
  <c r="G15" i="32"/>
  <c r="F15" i="32" s="1"/>
  <c r="H15" i="32"/>
  <c r="G19" i="36"/>
  <c r="F19" i="36" s="1"/>
  <c r="H19" i="36"/>
  <c r="G9" i="37"/>
  <c r="H9" i="37" l="1"/>
  <c r="F9" i="37"/>
  <c r="G7" i="27" l="1"/>
  <c r="F7" i="27" s="1"/>
  <c r="B3" i="50" l="1"/>
  <c r="B2" i="50"/>
  <c r="B1" i="50"/>
  <c r="B3" i="49"/>
  <c r="B2" i="49"/>
  <c r="B1" i="49"/>
  <c r="B3" i="48"/>
  <c r="B2" i="48"/>
  <c r="B1" i="48"/>
  <c r="B3" i="46"/>
  <c r="B2" i="46"/>
  <c r="B1" i="46"/>
  <c r="B3" i="45"/>
  <c r="B2" i="45"/>
  <c r="B1" i="45"/>
  <c r="B3" i="44"/>
  <c r="B2" i="44"/>
  <c r="B1" i="44"/>
  <c r="B3" i="42"/>
  <c r="B2" i="42"/>
  <c r="B1" i="42"/>
  <c r="B3" i="40"/>
  <c r="B2" i="40"/>
  <c r="B1" i="40"/>
  <c r="B3" i="39"/>
  <c r="B2" i="39"/>
  <c r="B1" i="39"/>
  <c r="B3" i="37"/>
  <c r="B2" i="37"/>
  <c r="B1" i="37"/>
  <c r="B3" i="36"/>
  <c r="B2" i="36"/>
  <c r="B1" i="36"/>
  <c r="B3" i="32"/>
  <c r="B2" i="32"/>
  <c r="B1" i="32"/>
  <c r="B3" i="31"/>
  <c r="B2" i="31"/>
  <c r="B1" i="31"/>
  <c r="B3" i="27"/>
  <c r="B2" i="27"/>
  <c r="B1" i="27"/>
  <c r="B3" i="26"/>
  <c r="B2" i="26"/>
  <c r="B1" i="26"/>
  <c r="B3" i="24"/>
  <c r="B2" i="24"/>
  <c r="B1" i="24"/>
  <c r="B3" i="22"/>
  <c r="B2" i="22"/>
  <c r="B1" i="22"/>
  <c r="B3" i="18"/>
  <c r="B2" i="18"/>
  <c r="B1" i="18"/>
  <c r="B3" i="16"/>
  <c r="B2" i="16"/>
  <c r="B1" i="16"/>
  <c r="B3" i="9"/>
  <c r="B2" i="9"/>
  <c r="B1" i="9"/>
  <c r="G14" i="36"/>
  <c r="F14" i="36" s="1"/>
  <c r="H14" i="36"/>
  <c r="H7" i="42"/>
  <c r="H7" i="39"/>
  <c r="G7" i="39"/>
  <c r="F7" i="39" s="1"/>
  <c r="H8" i="50"/>
  <c r="G8" i="50"/>
  <c r="F8" i="50" s="1"/>
  <c r="H7" i="27"/>
</calcChain>
</file>

<file path=xl/sharedStrings.xml><?xml version="1.0" encoding="utf-8"?>
<sst xmlns="http://schemas.openxmlformats.org/spreadsheetml/2006/main" count="2051" uniqueCount="339">
  <si>
    <t>Puesto</t>
  </si>
  <si>
    <t>NOMBRE</t>
  </si>
  <si>
    <t>CLUB</t>
  </si>
  <si>
    <t>Cualitativa</t>
  </si>
  <si>
    <t>Nota</t>
  </si>
  <si>
    <t>P. Inicio</t>
  </si>
  <si>
    <t>NOMBRE COMPETENCIA</t>
  </si>
  <si>
    <t>Juez 1</t>
  </si>
  <si>
    <t>Juez 2</t>
  </si>
  <si>
    <t xml:space="preserve">Total </t>
  </si>
  <si>
    <t>Nota A</t>
  </si>
  <si>
    <t>Nota B</t>
  </si>
  <si>
    <t>FIGURAS INICIACION INFANTIL DAMAS</t>
  </si>
  <si>
    <t>LIBRE INICIACION INFANTIL DAMAS</t>
  </si>
  <si>
    <t>F. 1</t>
  </si>
  <si>
    <t>F. 2</t>
  </si>
  <si>
    <t>F.1</t>
  </si>
  <si>
    <t>F.2</t>
  </si>
  <si>
    <t>Árbitro</t>
  </si>
  <si>
    <t>Juez 3</t>
  </si>
  <si>
    <t xml:space="preserve">No </t>
  </si>
  <si>
    <t>E1</t>
  </si>
  <si>
    <t>E2</t>
  </si>
  <si>
    <t>E3</t>
  </si>
  <si>
    <t>E4</t>
  </si>
  <si>
    <t>E5</t>
  </si>
  <si>
    <t>E6</t>
  </si>
  <si>
    <t>E7</t>
  </si>
  <si>
    <t>ABADIA</t>
  </si>
  <si>
    <t>ADVANTIX</t>
  </si>
  <si>
    <t>DANZA INICIACION INFANTIL DAMAS</t>
  </si>
  <si>
    <t>D. 1</t>
  </si>
  <si>
    <t>D.1</t>
  </si>
  <si>
    <t>BOGOTA</t>
  </si>
  <si>
    <t xml:space="preserve">Árbitro   </t>
  </si>
  <si>
    <t>CUNDINAMARCA</t>
  </si>
  <si>
    <t>LIGA</t>
  </si>
  <si>
    <t>HABILIDADES NOVATOS 5 DAMAS</t>
  </si>
  <si>
    <t>E8</t>
  </si>
  <si>
    <t>E9</t>
  </si>
  <si>
    <t>Globitos Frente</t>
  </si>
  <si>
    <t>Frenada T</t>
  </si>
  <si>
    <t>Salida T</t>
  </si>
  <si>
    <t>Equilibrio Pie Derecho de Frente</t>
  </si>
  <si>
    <t>Equilibrio Pie Izquierdo de Frente</t>
  </si>
  <si>
    <t>Derecho Adelante Externo</t>
  </si>
  <si>
    <t>Izquierdo Adelante Externo</t>
  </si>
  <si>
    <t>Desplazamiento de Frente. Brazos en Posición</t>
  </si>
  <si>
    <t>Zig Zag 2 Pies de Frente</t>
  </si>
  <si>
    <t>HABILIDADES NOVATOS PRE TOTS DAMAS</t>
  </si>
  <si>
    <t>HABILIDADES NOVATOS TOTS DAMAS</t>
  </si>
  <si>
    <t>HABILIDADES NOVATOS MINI DAMAS</t>
  </si>
  <si>
    <t>HABILIDADES NOVATOS INFANTIL DAMAS</t>
  </si>
  <si>
    <t>HABILIDADES NOVATOS CADETES DAMAS</t>
  </si>
  <si>
    <t>HABILIDADES NOVATOS PROMOCIONAL DAMAS</t>
  </si>
  <si>
    <t>LIBRE NOVATOS 5 DAMAS</t>
  </si>
  <si>
    <t xml:space="preserve">LIBRE NOVATOS PRE TOTS DAMAS </t>
  </si>
  <si>
    <t>LIBRE NOVATOS TOTS DAMAS</t>
  </si>
  <si>
    <t>LIBRE NOVATOS MINI DAMAS</t>
  </si>
  <si>
    <t>LIBRE NOVATOS INFANTIL DAMAS</t>
  </si>
  <si>
    <t>LIBRE NOVATOS CADETES DAMAS</t>
  </si>
  <si>
    <t>LIBRE NOVATOS PROMOCIONAL DAMAS</t>
  </si>
  <si>
    <t>FIGURAS INICIACION TOTS DAMAS</t>
  </si>
  <si>
    <t>FIGURAS INICIACION MINIS DAMAS</t>
  </si>
  <si>
    <t>FIGURAS INICIACION CADETES  DAMAS</t>
  </si>
  <si>
    <t>FIGURAS INICIACION PROMOCIONAL DAMAS</t>
  </si>
  <si>
    <t>FIGURAS INICIACION  PROMOCIONAL VARONES</t>
  </si>
  <si>
    <t>LIBRE INICIACION PRE TOTS DAMAS</t>
  </si>
  <si>
    <t>LIBRE INICIACIÓN TOTS DAMAS</t>
  </si>
  <si>
    <t>LIBRE INICIACION MINIS DAMAS</t>
  </si>
  <si>
    <t>LIBRE INICIACION MINIS VARONES</t>
  </si>
  <si>
    <t>LIBRE INICIACION CADETES DAMAS</t>
  </si>
  <si>
    <t>LIBRE INICIACION PROMOCIONAL DAMAS</t>
  </si>
  <si>
    <t>DANZA INICIACION MINIS DAMAS</t>
  </si>
  <si>
    <t>DANZA INICIACION CADETE DAMAS</t>
  </si>
  <si>
    <t>Salida Espalda</t>
  </si>
  <si>
    <t>Equilibrio Pie Derecho de Espalda</t>
  </si>
  <si>
    <t>Equilibrio Pie Izquierdo de Espalda</t>
  </si>
  <si>
    <t>Izquierdo Adelante Interno</t>
  </si>
  <si>
    <t>Derecho Adelante Interno</t>
  </si>
  <si>
    <t>Desplazamiento de Espalda. Brazos en Posición</t>
  </si>
  <si>
    <t>Globitos de Espalda</t>
  </si>
  <si>
    <t>Zig Zag 2 Pies de Espalda</t>
  </si>
  <si>
    <t>Salida en T</t>
  </si>
  <si>
    <t>Derecho / Izquierdo Adelante Tres Atrás (Pie Sorteado)</t>
  </si>
  <si>
    <t>Zig Zag en 1 Pie de Pie Sorteado</t>
  </si>
  <si>
    <t>LIBRE NOVATOS PRE TOTS DAMAS</t>
  </si>
  <si>
    <t>LIBRE NOVATOS MINIS DAMAS</t>
  </si>
  <si>
    <t>FIGURAS INICIACION CADETES DAMAS</t>
  </si>
  <si>
    <t>FIGURAS INICIACION PROMOCIONAL VARONES</t>
  </si>
  <si>
    <t>LIBRE INICIACION TOTS DAMAS</t>
  </si>
  <si>
    <t>LIBRE INICIACION PROMOCIONAL VARONES</t>
  </si>
  <si>
    <t>DANZA INICIACION CADETES DAMAS</t>
  </si>
  <si>
    <r>
      <t>3</t>
    </r>
    <r>
      <rPr>
        <sz val="8"/>
        <color theme="1"/>
        <rFont val="Calibri"/>
        <family val="2"/>
        <scheme val="minor"/>
      </rPr>
      <t>th</t>
    </r>
  </si>
  <si>
    <t>E10</t>
  </si>
  <si>
    <r>
      <t>Desplazamiento de Frente. Brazos en Posición 3</t>
    </r>
    <r>
      <rPr>
        <sz val="8"/>
        <color theme="1"/>
        <rFont val="Calibri"/>
        <family val="2"/>
        <scheme val="minor"/>
      </rPr>
      <t>th</t>
    </r>
  </si>
  <si>
    <t>JUEZ 1</t>
  </si>
  <si>
    <t>JUEZ 2</t>
  </si>
  <si>
    <t>J 3</t>
  </si>
  <si>
    <t>JUEZ 5</t>
  </si>
  <si>
    <t>JUEZ 3</t>
  </si>
  <si>
    <t>J 4</t>
  </si>
  <si>
    <t>J 5</t>
  </si>
  <si>
    <t>FEDERACIÓN COLOMBIANA DE PATINAJE</t>
  </si>
  <si>
    <t>CAMEL SKATE</t>
  </si>
  <si>
    <t>BOYACA</t>
  </si>
  <si>
    <t>MARIANELA PERDOMO BAHAMON</t>
  </si>
  <si>
    <t>GABRIELA GARZÓN SALAMANCA</t>
  </si>
  <si>
    <t>MARÍA ALEJANDRA CELIS MARTINEZ</t>
  </si>
  <si>
    <t>SARA VALENTINA QUIÑONES DELGADO</t>
  </si>
  <si>
    <t>HIGH SCHOOL</t>
  </si>
  <si>
    <t>DRAKO</t>
  </si>
  <si>
    <t>MARÍA LUISA GÓMEZ POVEDA</t>
  </si>
  <si>
    <t>MARÍA ALEJANDRA MANOSALVA GUERRERO</t>
  </si>
  <si>
    <t>ANA SOFÍA COBALEDA VALENCIA</t>
  </si>
  <si>
    <t>LAURA ISABELLA VARGAS RUIZ</t>
  </si>
  <si>
    <t>ISABELLA CAMACHO GARAVITO</t>
  </si>
  <si>
    <t>LINA SOFIA VEGA MELO</t>
  </si>
  <si>
    <t>HELLMAN SKATE</t>
  </si>
  <si>
    <t>ARS</t>
  </si>
  <si>
    <t>EDWIN GUEVARA</t>
  </si>
  <si>
    <t>CASANARE</t>
  </si>
  <si>
    <t>ANTONIA GOMEZ HOYOS</t>
  </si>
  <si>
    <t>ZARA MARIA FRANCO MEDINA</t>
  </si>
  <si>
    <t>ANTONIA GOMEZ GONZALEZ</t>
  </si>
  <si>
    <t>ART CO</t>
  </si>
  <si>
    <t>JULIETHA AYALA BAUTISTA</t>
  </si>
  <si>
    <t>SOL Y LUNA</t>
  </si>
  <si>
    <t>GABRIELA SALCEDO GUERRA</t>
  </si>
  <si>
    <t>VALENTINA LOPEZ ESPEJO</t>
  </si>
  <si>
    <t>MARIA JOSE GOMEZ ARIAS</t>
  </si>
  <si>
    <t>JUANA GABRIELA BERNAL LARA</t>
  </si>
  <si>
    <t>GABRIELA FAGUA ORJUELA</t>
  </si>
  <si>
    <t xml:space="preserve">JULIANA OVALLE MOLANO </t>
  </si>
  <si>
    <t>TATIANA SOFIA RODRIGUEZ RODRIGUEZ</t>
  </si>
  <si>
    <t xml:space="preserve">SOFIA MORENO VELASCO </t>
  </si>
  <si>
    <t xml:space="preserve">VICTORIA SOFIA CASTRO CAICEDO </t>
  </si>
  <si>
    <t>DANNA ISABELA SOLER MORALES</t>
  </si>
  <si>
    <t>MARIA FERNANDA GONZALEZ JARAMILLO</t>
  </si>
  <si>
    <t>LIBANO</t>
  </si>
  <si>
    <t>TOLIMA</t>
  </si>
  <si>
    <t>PAULA ALEJANDRA ACEVEDO SABOGAL</t>
  </si>
  <si>
    <t>MARIA JOSÉ OSTOS MARTÍNEZ</t>
  </si>
  <si>
    <t>MARÍA FERNANDA CUBILLOS RIVERA</t>
  </si>
  <si>
    <t>PAULA SOFIA JIMENEZ OJEDA</t>
  </si>
  <si>
    <t>GABRIELA MOTAVITA GOMEZ</t>
  </si>
  <si>
    <t xml:space="preserve">MARIA LUCIA GONZALEZ JARAMILLO </t>
  </si>
  <si>
    <t>NEXT GENERATION</t>
  </si>
  <si>
    <t>LAURA SOPHYA CARVAJAL SIERRA</t>
  </si>
  <si>
    <t>LAURA LUCIA CORREA MUJICA</t>
  </si>
  <si>
    <t>UBATE</t>
  </si>
  <si>
    <t>SARA SOFIA BERMUDEZ SIERRA</t>
  </si>
  <si>
    <t>MARIANA HERRERA</t>
  </si>
  <si>
    <t>AMY ALONSO PALACIO</t>
  </si>
  <si>
    <t>HABILIDADES NOVATOS CADETES VARONES</t>
  </si>
  <si>
    <t xml:space="preserve">FREDY ALEXANDER ESCOBAR BUENO </t>
  </si>
  <si>
    <t>LUISA FERNANDA SUAREZ ZULUAGA</t>
  </si>
  <si>
    <t>MANUELA ORDOÑEZ SIZA</t>
  </si>
  <si>
    <t>ALEJANDRA LISSET CASTRO FORERO</t>
  </si>
  <si>
    <t>VALERY MARTINEZ RUIZ</t>
  </si>
  <si>
    <t>HABILIDADES NOVATOS PROMOCIONAL VARONES</t>
  </si>
  <si>
    <t>DAVID FELIPE CORTÉS REYES</t>
  </si>
  <si>
    <t>LIBRE NOVATOS CADETES VARONES</t>
  </si>
  <si>
    <t>LIBRE NOVATOS PROMOCIONAL VARONES</t>
  </si>
  <si>
    <t>JUANA VALENTINA TORRES PEDRAZA</t>
  </si>
  <si>
    <t>DANNA VALERIA ORTIZ</t>
  </si>
  <si>
    <t>PAULA VARGAS</t>
  </si>
  <si>
    <t>JULIANA VALENTINA PENAGOS RIVEROS</t>
  </si>
  <si>
    <t>ANA MARIA ROJAS MORENO</t>
  </si>
  <si>
    <t>MARIANA SAIZ</t>
  </si>
  <si>
    <t>EMILY BELTRAN</t>
  </si>
  <si>
    <t>STEFANNYE SALAMANCA</t>
  </si>
  <si>
    <t>MANUELA MEJIA ESPINOSA</t>
  </si>
  <si>
    <t>GERALDINE NICOLE PAREDES CHAVES</t>
  </si>
  <si>
    <t>ADRIAN ANDRES TABORDA PACHON</t>
  </si>
  <si>
    <t>HELLEN VICTORIA SALCEDO GARCIA</t>
  </si>
  <si>
    <t xml:space="preserve">III FESTIVAL NACIONAL DE PATINAJE ARTISTICO, CATEGORIAS NOVATOS E INICIACIÓN </t>
  </si>
  <si>
    <t>BOGOTA D.C. , DICIEMBRE 09 AL 11 DE 2022</t>
  </si>
  <si>
    <t>FIGURAS INICIACION INFANTIL VARONES</t>
  </si>
  <si>
    <t>FIGURAS INICIACION CADETES VARONES</t>
  </si>
  <si>
    <t>FIGURAS INICIACION CADETES  VARONES</t>
  </si>
  <si>
    <t>LIBRE INICIACIÓN INFANTIL VARONES</t>
  </si>
  <si>
    <t>LIBRE INICIACION CADETES VARONES</t>
  </si>
  <si>
    <t>LIBRE INICIACION INFANTIL VARONES</t>
  </si>
  <si>
    <t>MARTIN FELIPE PIRAGAUTA FLOREZ</t>
  </si>
  <si>
    <t>CUNDIMANAMARCA</t>
  </si>
  <si>
    <t>SILVANA DEL MAR PIRAGAUTA FLOREZ</t>
  </si>
  <si>
    <t>PAREJA DE ALTO CATEGORIA A</t>
  </si>
  <si>
    <t>PAREJA CATEGORIA B</t>
  </si>
  <si>
    <t>LUCIANA RODRIGUEZ VELEZ</t>
  </si>
  <si>
    <t>NEW WORLD SKATE</t>
  </si>
  <si>
    <t>EMILIA PINEDA VELANDIA</t>
  </si>
  <si>
    <t xml:space="preserve">ANA SOFIA GARCIA MILLAN </t>
  </si>
  <si>
    <t>ISABELLA GIRON ROJAS</t>
  </si>
  <si>
    <t>MIA SALOME BEJARANO DIAZ</t>
  </si>
  <si>
    <t>MARTINA BUSTOS FONSECA</t>
  </si>
  <si>
    <t>LUCIANA GRISALES ESTARITA</t>
  </si>
  <si>
    <t>ELITE CHIA</t>
  </si>
  <si>
    <t>VALERIE SOFIA MORENO MERCADO</t>
  </si>
  <si>
    <t>STAR KIDS</t>
  </si>
  <si>
    <t xml:space="preserve">JUANITA SOSA </t>
  </si>
  <si>
    <t>ART ROLLER</t>
  </si>
  <si>
    <t>MARIA CAMILA ACOSTA FANDIÑO</t>
  </si>
  <si>
    <t>SARA PEDROZA</t>
  </si>
  <si>
    <t>SARA SOFIA AMPUDIA REYES</t>
  </si>
  <si>
    <t>WITHNEY MICHELL VARGAS BELLO</t>
  </si>
  <si>
    <t>NIKOLL CAMILA HUERTAS ROA</t>
  </si>
  <si>
    <t>SALOME BELTRAN CUBILLOS</t>
  </si>
  <si>
    <t xml:space="preserve">MIA ISABELA MAHECHA </t>
  </si>
  <si>
    <t>TOLIMENSE</t>
  </si>
  <si>
    <t>NIKOL DANIXA DAZA QUINTERO</t>
  </si>
  <si>
    <t>MARIA JOSE CADENA VERGARA</t>
  </si>
  <si>
    <t>ISABELLA HERRERA MONTES</t>
  </si>
  <si>
    <t>ANA SOFIA SANTOS CALDERON</t>
  </si>
  <si>
    <t>ALANNA SAMAI CUESTA ABONÍA</t>
  </si>
  <si>
    <t>DANNA VALENTINA ARIZA VEGA</t>
  </si>
  <si>
    <t>RACHEL LUCIANA BARRERO GUZMAN</t>
  </si>
  <si>
    <t>MAR FUSAGASUGA</t>
  </si>
  <si>
    <t>SARA LUCIA AYALA GONZÀLEZ</t>
  </si>
  <si>
    <t>SARA CELESTE GUERRERO BAYONA</t>
  </si>
  <si>
    <t>IMRD CHIA</t>
  </si>
  <si>
    <t>ISABELLA MORENO SUAREZ</t>
  </si>
  <si>
    <t xml:space="preserve">ANA CRISTAL SALDIVAR </t>
  </si>
  <si>
    <t xml:space="preserve">ANTONELLA SIERRA THOMAS </t>
  </si>
  <si>
    <t>ROLLER FANTASY</t>
  </si>
  <si>
    <t>VALERIA BALLEN RAMIREZ</t>
  </si>
  <si>
    <t>SALOME CRUZ TORRES CRUZ</t>
  </si>
  <si>
    <t>MARIA CAMILA PULIDO BARRAGAN</t>
  </si>
  <si>
    <t>JUANA VALENTINA ARENILLA RUIZ</t>
  </si>
  <si>
    <t>VALERY SOFIA MARTINEZ GOMEZ</t>
  </si>
  <si>
    <t>ISABELLA LAGUNA LARROTA</t>
  </si>
  <si>
    <t>VELERY LOPEZ GUITERO</t>
  </si>
  <si>
    <t>NATALIA ISABELLA MECIA ALMAO</t>
  </si>
  <si>
    <t>MAILY VALERIA LOPEZ MORALES</t>
  </si>
  <si>
    <t>ANA LUCIA MORENO LOPEZ</t>
  </si>
  <si>
    <t>EMILY ARIANNA CASTELLANOS GARZON</t>
  </si>
  <si>
    <t>FUSAGASUGA</t>
  </si>
  <si>
    <t>DANA SOFIA CEBALLOS ROA</t>
  </si>
  <si>
    <t>MARIA JOSE ROJAS VARGAS</t>
  </si>
  <si>
    <t>JULIANA GACHARNA GARCIA</t>
  </si>
  <si>
    <t>KARLA SOFIA GARZON CUELLAR</t>
  </si>
  <si>
    <t>MANUELA GIRON ROJAS</t>
  </si>
  <si>
    <t>ALISON MARIANA PRADO SANCHEZ</t>
  </si>
  <si>
    <t>ISABELA LÒPEZ BOTERO</t>
  </si>
  <si>
    <t xml:space="preserve">VALERY SALAMANCA </t>
  </si>
  <si>
    <t>VALERIA MEJIA CABLLERO</t>
  </si>
  <si>
    <t xml:space="preserve">MARÍA ISABELLA MONROY </t>
  </si>
  <si>
    <t>MARIA IZABELLA PEREZ HERNANDEZ</t>
  </si>
  <si>
    <t>SALOME BARRANTES AREVALO</t>
  </si>
  <si>
    <t>LISETH MARIANA ROMERO ROJAS</t>
  </si>
  <si>
    <t>SARA SOFIA COLORADO PARRA</t>
  </si>
  <si>
    <t>MARIA PAULA MARIN PEÑA</t>
  </si>
  <si>
    <t>ISABEL SOFIA HIGUERA SANCHEZ</t>
  </si>
  <si>
    <t xml:space="preserve">KAREN MARIANA RODRÍGUEZ </t>
  </si>
  <si>
    <t>ANISHA ESCOBAR MARULANDA</t>
  </si>
  <si>
    <t>SARAY SOFIA PALMA SANCHEZ</t>
  </si>
  <si>
    <t>MARIA ISABEL BETIN</t>
  </si>
  <si>
    <t>EMILY DANIELA CRUZ ARBOLEDA</t>
  </si>
  <si>
    <t>NICOLAS CARVAJAL FERREIRA</t>
  </si>
  <si>
    <t>JUANA VALENTINA RINCÓN QUINTERO</t>
  </si>
  <si>
    <t>VALERY MARIANA RODRÍGUEZ PEREZ</t>
  </si>
  <si>
    <t>ASHLY DAYANA AMADO ALVAREZ</t>
  </si>
  <si>
    <t>GABRIELA STEPHANIA MEDINA F</t>
  </si>
  <si>
    <t>MARIA ALEJANDRA GARCIA MONTENEGRO</t>
  </si>
  <si>
    <t xml:space="preserve"> SARA GIRALDO CARREÑO</t>
  </si>
  <si>
    <t>JUANITA ALVAREZ ARANGO</t>
  </si>
  <si>
    <t>MARIA LOURDES PARRA GUTIERREZ</t>
  </si>
  <si>
    <t>NICOL AVILA</t>
  </si>
  <si>
    <t>ALISON SOFIA OSORIO GARZON</t>
  </si>
  <si>
    <t>VALERY MENDEZ BARRETO</t>
  </si>
  <si>
    <t>GABRIELA RIVERA BARON</t>
  </si>
  <si>
    <t>ISABELLA AVELLANEDA</t>
  </si>
  <si>
    <t xml:space="preserve">ART ROLLER </t>
  </si>
  <si>
    <t>KAROL VIVIANA ESPINEL PALACIOS</t>
  </si>
  <si>
    <t>KRYSTAL SOFIA BORJA</t>
  </si>
  <si>
    <t>JUANA PIÑEROS UBAQUE</t>
  </si>
  <si>
    <t>MARÍA PAULA ROSALES CHARARY</t>
  </si>
  <si>
    <t>SARA SOFIA VERA PINEDA</t>
  </si>
  <si>
    <t>SOFIA VALLARINO CARDENAS</t>
  </si>
  <si>
    <t>MARIA PAULA CORTES REYES</t>
  </si>
  <si>
    <t>LAURA SOFIA LEON PRADO</t>
  </si>
  <si>
    <t>MARÍA CAMILA RIVEROS OJEDA</t>
  </si>
  <si>
    <t>JUANITA GALLEGO</t>
  </si>
  <si>
    <t>PAULA ISABELLA UNIBIO ALARCON</t>
  </si>
  <si>
    <t>LAURA SOFÍA LEON GONZALEZ</t>
  </si>
  <si>
    <t>MARIA CATALINA PALACIOS CASTAÑO</t>
  </si>
  <si>
    <t>MARIA VICTORIA ESTUPIÑAM</t>
  </si>
  <si>
    <t xml:space="preserve">DANNA GABRIELA SILVA </t>
  </si>
  <si>
    <t xml:space="preserve">MARIA ANTONIA TORRES LOZANO </t>
  </si>
  <si>
    <t>ALLISON GARZON MUÑOZ</t>
  </si>
  <si>
    <t>MARIA ANTONIA PALOMINO PEÑA</t>
  </si>
  <si>
    <t>SILVANA DEL MAR PURAGAUTA FLOREZ</t>
  </si>
  <si>
    <t xml:space="preserve">MELISSA FONSECA LOPEZ </t>
  </si>
  <si>
    <t>LAURA SOFIA CASTILLO</t>
  </si>
  <si>
    <t xml:space="preserve">SARA ALEJANDRA AGUDELO </t>
  </si>
  <si>
    <t>SARA CORREA RREYES</t>
  </si>
  <si>
    <t>NICOLL MARIANA JIMENEZ PARRA</t>
  </si>
  <si>
    <t xml:space="preserve">LUNA MICHELLE PARRA MONSALVE </t>
  </si>
  <si>
    <t xml:space="preserve">LUISA FERNANDA VEGA </t>
  </si>
  <si>
    <t>ISABELLA ALEXANDRA BARAJAS RODRÍGUEZ</t>
  </si>
  <si>
    <t>SARA SOFÍA SOLANO BONILLA</t>
  </si>
  <si>
    <t>ANA FERNANDA BERRIO HIGUITA</t>
  </si>
  <si>
    <t xml:space="preserve"> MICHELL DAYANA CORRALES</t>
  </si>
  <si>
    <t xml:space="preserve">ALEXANDDRA CARDENAS </t>
  </si>
  <si>
    <t>SOFIA GALVIS</t>
  </si>
  <si>
    <t xml:space="preserve">ISABELLA ARAUJO </t>
  </si>
  <si>
    <t>MARÍA JOSÉ GONZÁLEZ HERNÁNDEZ</t>
  </si>
  <si>
    <t>SARA VALENTINA GARCIA PORRAS</t>
  </si>
  <si>
    <t>DANNA FERNANDA BELTRAN CUBILLOS</t>
  </si>
  <si>
    <t>SANTIAGO NUÑEZ</t>
  </si>
  <si>
    <t>ISABELLA ARAUJO</t>
  </si>
  <si>
    <t>ALISSON GARCIA SALAZAR</t>
  </si>
  <si>
    <t xml:space="preserve">NIKOLLE ARAUJO </t>
  </si>
  <si>
    <t xml:space="preserve">GABRIELA ARGUELLO ROJAS </t>
  </si>
  <si>
    <t>IVONNE ALEJANDRA TORO RIAÑO</t>
  </si>
  <si>
    <t>SARA MANRIQUE MARTINEZ</t>
  </si>
  <si>
    <t xml:space="preserve">DANNA VALENTINA MONDRAGON </t>
  </si>
  <si>
    <t>HUGO ALEJANDRO PRIETO NUÑEZ</t>
  </si>
  <si>
    <t xml:space="preserve">MICHELL DUVAN MARTÍNEZ MARTÍNEZ </t>
  </si>
  <si>
    <t>LAURA ISABELLA RODRIGUEZ MALDONADO</t>
  </si>
  <si>
    <t>LUCIANA CORDOBA</t>
  </si>
  <si>
    <t>LIBRE NOVATOS INFANTIL VARONES</t>
  </si>
  <si>
    <t>HABILIDADES NOVATOS INFANTIL VARONES</t>
  </si>
  <si>
    <t>VALERIA LASSO HERNANDEZ</t>
  </si>
  <si>
    <t>CARLOS SARMIENTO</t>
  </si>
  <si>
    <t>LIA NIETO</t>
  </si>
  <si>
    <t>ERIKA ROJAS</t>
  </si>
  <si>
    <t>ANA MARIA LOPEZ</t>
  </si>
  <si>
    <t>ISRAEL CASTIBLANCO</t>
  </si>
  <si>
    <t>ALEXANDRA NIETO</t>
  </si>
  <si>
    <t>BLEHYDIS ACOSTA</t>
  </si>
  <si>
    <t>LAURA HERNANDEZ</t>
  </si>
  <si>
    <t xml:space="preserve">LIA NIETO </t>
  </si>
  <si>
    <t>ANA MARIA LOÉZ</t>
  </si>
  <si>
    <t>CARLOS SARMIENMTO</t>
  </si>
  <si>
    <t>LUARA ISABELLA RODRIGUEZ MALDONADO</t>
  </si>
  <si>
    <t>VALERY LOPEZ</t>
  </si>
  <si>
    <t>ELITE</t>
  </si>
  <si>
    <t>HABILIDADES NOVATOS PRE-TOTS DAMAS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</si>
</sst>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FFFF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>
      <alignment vertical="center"/>
    </xf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5" fillId="0" borderId="0" xfId="1" applyAlignment="1" applyProtection="1"/>
    <xf numFmtId="2" fontId="0" fillId="0" borderId="1" xfId="0" applyNumberFormat="1" applyBorder="1"/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vertical="center"/>
    </xf>
    <xf numFmtId="164" fontId="0" fillId="0" borderId="1" xfId="0" applyNumberFormat="1" applyBorder="1"/>
    <xf numFmtId="164" fontId="1" fillId="0" borderId="0" xfId="0" applyNumberFormat="1" applyFont="1" applyAlignment="1"/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/>
    <xf numFmtId="0" fontId="4" fillId="0" borderId="7" xfId="0" applyFont="1" applyBorder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0" fillId="0" borderId="1" xfId="2" applyFont="1" applyBorder="1" applyAlignment="1">
      <alignment horizontal="left"/>
    </xf>
    <xf numFmtId="0" fontId="0" fillId="0" borderId="10" xfId="2" applyFont="1" applyBorder="1" applyAlignment="1">
      <alignment horizontal="left"/>
    </xf>
    <xf numFmtId="0" fontId="0" fillId="0" borderId="10" xfId="2" applyFont="1" applyBorder="1"/>
    <xf numFmtId="0" fontId="0" fillId="0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2" xfId="1" applyBorder="1" applyAlignment="1" applyProtection="1"/>
    <xf numFmtId="0" fontId="5" fillId="0" borderId="1" xfId="1" applyBorder="1" applyAlignment="1" applyProtection="1"/>
    <xf numFmtId="0" fontId="0" fillId="0" borderId="7" xfId="0" applyBorder="1"/>
    <xf numFmtId="0" fontId="0" fillId="0" borderId="9" xfId="0" applyBorder="1"/>
    <xf numFmtId="164" fontId="1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/>
    <xf numFmtId="0" fontId="3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2" xfId="0" applyBorder="1"/>
    <xf numFmtId="0" fontId="0" fillId="0" borderId="1" xfId="0" applyFont="1" applyBorder="1"/>
    <xf numFmtId="0" fontId="8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1" fillId="0" borderId="0" xfId="0" applyFont="1"/>
    <xf numFmtId="2" fontId="11" fillId="0" borderId="1" xfId="0" applyNumberFormat="1" applyFont="1" applyBorder="1"/>
    <xf numFmtId="164" fontId="11" fillId="0" borderId="1" xfId="0" applyNumberFormat="1" applyFont="1" applyBorder="1"/>
    <xf numFmtId="0" fontId="0" fillId="0" borderId="10" xfId="0" applyBorder="1" applyAlignment="1">
      <alignment horizontal="center" vertical="center"/>
    </xf>
    <xf numFmtId="0" fontId="14" fillId="0" borderId="0" xfId="0" applyFont="1" applyAlignment="1"/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4" borderId="0" xfId="0" applyFill="1"/>
    <xf numFmtId="0" fontId="3" fillId="4" borderId="13" xfId="0" applyFont="1" applyFill="1" applyBorder="1" applyAlignment="1">
      <alignment vertical="center"/>
    </xf>
    <xf numFmtId="164" fontId="0" fillId="4" borderId="1" xfId="0" applyNumberFormat="1" applyFill="1" applyBorder="1"/>
    <xf numFmtId="2" fontId="0" fillId="4" borderId="1" xfId="0" applyNumberForma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4" xfId="0" applyNumberFormat="1" applyFill="1" applyBorder="1"/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vertical="center"/>
    </xf>
    <xf numFmtId="0" fontId="0" fillId="4" borderId="1" xfId="0" applyFill="1" applyBorder="1"/>
    <xf numFmtId="0" fontId="0" fillId="5" borderId="1" xfId="0" applyFill="1" applyBorder="1"/>
    <xf numFmtId="0" fontId="3" fillId="7" borderId="1" xfId="0" applyFont="1" applyFill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0" fontId="0" fillId="0" borderId="1" xfId="0" applyFill="1" applyBorder="1"/>
    <xf numFmtId="0" fontId="0" fillId="7" borderId="1" xfId="0" applyFill="1" applyBorder="1"/>
    <xf numFmtId="0" fontId="0" fillId="7" borderId="1" xfId="0" applyFont="1" applyFill="1" applyBorder="1"/>
    <xf numFmtId="0" fontId="8" fillId="7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6" xfId="0" applyBorder="1" applyAlignment="1">
      <alignment horizontal="left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781049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61973C-3510-3526-7D12-B077F9AA0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7650"/>
          <a:ext cx="1714499" cy="704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12701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CB2EDB-43DB-41A1-95B5-55BC6DF2E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431801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FFDD2A-4746-43CA-B1DC-653C566D2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455084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C54304-F21D-4EF1-A5A4-DA33CEFD5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2508251" cy="730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129802</xdr:colOff>
      <xdr:row>4</xdr:row>
      <xdr:rowOff>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6E0C0-5B11-4CF6-B090-DF44C810E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5324"/>
          <a:ext cx="2508251" cy="730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13608</xdr:rowOff>
    </xdr:from>
    <xdr:to>
      <xdr:col>2</xdr:col>
      <xdr:colOff>2072822</xdr:colOff>
      <xdr:row>4</xdr:row>
      <xdr:rowOff>9073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2A2C1A-C95F-4A56-937D-886C1F0F9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58537"/>
          <a:ext cx="2508251" cy="7302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2082427</xdr:colOff>
      <xdr:row>4</xdr:row>
      <xdr:rowOff>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5BE38E-6474-4EF4-A88E-1476F2364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5324"/>
          <a:ext cx="2508251" cy="7302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2082427</xdr:colOff>
      <xdr:row>4</xdr:row>
      <xdr:rowOff>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0962F8-BE08-4123-BB38-CD8237BD9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5324"/>
          <a:ext cx="2508251" cy="730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143810</xdr:colOff>
      <xdr:row>4</xdr:row>
      <xdr:rowOff>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0962F8-BE08-4123-BB38-CD8237BD9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11052" cy="73529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162720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E9674C-7FAB-4022-9648-5FD2A2AA4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0618D7-3468-4DEE-BAFB-C98DDF42C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278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28575</xdr:rowOff>
    </xdr:from>
    <xdr:to>
      <xdr:col>3</xdr:col>
      <xdr:colOff>219074</xdr:colOff>
      <xdr:row>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565622-B313-47E3-B432-1148CD72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48" y="266700"/>
          <a:ext cx="2495551" cy="7239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72572</xdr:colOff>
      <xdr:row>3</xdr:row>
      <xdr:rowOff>240393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6E053-D0A2-45EE-9689-6F7012534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4929"/>
          <a:ext cx="2508251" cy="7302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27215</xdr:rowOff>
    </xdr:from>
    <xdr:to>
      <xdr:col>3</xdr:col>
      <xdr:colOff>222251</xdr:colOff>
      <xdr:row>4</xdr:row>
      <xdr:rowOff>22680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440689-C0E6-4D50-9229-6D46F9DE3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607" y="272144"/>
          <a:ext cx="2508251" cy="7302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3BDDC6-EB06-401D-BD1D-C0D323D87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2082427</xdr:colOff>
      <xdr:row>4</xdr:row>
      <xdr:rowOff>1868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B6121A-289A-4FBD-A4D6-FB0C043F0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5324"/>
          <a:ext cx="2508251" cy="7302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4</xdr:row>
      <xdr:rowOff>1058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1330A6-F929-442F-A0DC-0137766D8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CF9817-7162-4C6B-AD38-AFF7D8647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4</xdr:row>
      <xdr:rowOff>1058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D082A1-CE10-4BED-BD04-F07FBB2CE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4</xdr:row>
      <xdr:rowOff>1058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FE2D1F-BA23-46C2-A0E4-7D7111A6D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150847D-F850-4356-9F35-51DA236AA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57CB10-FC9A-4057-963D-4FA6535C1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</xdr:row>
      <xdr:rowOff>0</xdr:rowOff>
    </xdr:from>
    <xdr:to>
      <xdr:col>3</xdr:col>
      <xdr:colOff>52917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3487FD-C0BC-47EA-BB98-61C9F6A74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9" y="243417"/>
          <a:ext cx="2508251" cy="73025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9C986C-8AD9-4D23-B97B-4D1302DF3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5ADBF1-5121-4C26-AB15-7BD4F81B2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9C8BDC-DBAF-45C8-9730-179E347BA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8D7F3E-EE8D-4466-B29C-FC3D3F56C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C82231-687D-4AEA-8D56-14DE1ECB6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04B80B-EBA4-486F-AD74-157D3462F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899708" cy="733425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222250</xdr:rowOff>
    </xdr:from>
    <xdr:to>
      <xdr:col>2</xdr:col>
      <xdr:colOff>1502833</xdr:colOff>
      <xdr:row>3</xdr:row>
      <xdr:rowOff>222250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3E65FA-E158-4BC1-80B6-6EA7F0194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0" y="222250"/>
          <a:ext cx="1905000" cy="73025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E49496-ABD9-4B0B-9674-50D8BB93F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899708" cy="733425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63C590-3A6B-4F5A-B07D-82DF75ED1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244475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47DAE0-F5F3-4D8C-8B78-B6EC45629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92076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5CF18A-14D0-4F7A-8C2E-C3555D6F0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1471083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AB7FDB-C92C-42C3-B6E9-A2501FF06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43417"/>
          <a:ext cx="1905000" cy="73025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211667</xdr:rowOff>
    </xdr:from>
    <xdr:to>
      <xdr:col>2</xdr:col>
      <xdr:colOff>1471083</xdr:colOff>
      <xdr:row>3</xdr:row>
      <xdr:rowOff>211667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D907F1-40E2-4E56-B083-3F2AAE442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11667"/>
          <a:ext cx="1905000" cy="730250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1476375</xdr:colOff>
      <xdr:row>3</xdr:row>
      <xdr:rowOff>242094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6E1162-CE6E-4BF0-A9A4-529908B59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1905000" cy="730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133350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3917F3-3017-4397-BEFE-E4A03DF23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600325" cy="730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2079626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7321C5-E5DE-4498-93C7-E556AAC66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231776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B7321C5-E5DE-4498-93C7-E556AAC66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3</xdr:col>
      <xdr:colOff>469901</xdr:colOff>
      <xdr:row>4</xdr:row>
      <xdr:rowOff>15875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9709CE-7819-4A09-8AE9-4E2520B21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47650"/>
          <a:ext cx="2508251" cy="730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231776</xdr:colOff>
      <xdr:row>4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86953E-95C4-469F-A5D3-CB752EF4B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38125"/>
          <a:ext cx="2508251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H46"/>
  <sheetViews>
    <sheetView tabSelected="1" zoomScale="90" zoomScaleNormal="90" workbookViewId="0"/>
  </sheetViews>
  <sheetFormatPr baseColWidth="10" defaultColWidth="11.42578125" defaultRowHeight="15" x14ac:dyDescent="0.25"/>
  <cols>
    <col min="2" max="2" width="14" bestFit="1" customWidth="1"/>
    <col min="3" max="3" width="65.28515625" customWidth="1"/>
    <col min="4" max="5" width="5.7109375" customWidth="1"/>
    <col min="6" max="8" width="20.7109375" style="17" customWidth="1"/>
  </cols>
  <sheetData>
    <row r="1" spans="2:8" ht="19.5" x14ac:dyDescent="0.3">
      <c r="B1" s="68" t="s">
        <v>176</v>
      </c>
      <c r="C1" s="6"/>
      <c r="D1" s="6"/>
      <c r="E1" s="6"/>
    </row>
    <row r="2" spans="2:8" ht="18.75" x14ac:dyDescent="0.3">
      <c r="B2" s="100" t="s">
        <v>177</v>
      </c>
      <c r="C2" s="100"/>
      <c r="D2" s="6"/>
      <c r="E2" s="6"/>
    </row>
    <row r="3" spans="2:8" ht="18.75" x14ac:dyDescent="0.3">
      <c r="B3" s="100" t="s">
        <v>103</v>
      </c>
      <c r="C3" s="100"/>
      <c r="D3" s="6"/>
      <c r="E3" s="6"/>
      <c r="F3" s="17" t="s">
        <v>34</v>
      </c>
    </row>
    <row r="4" spans="2:8" x14ac:dyDescent="0.25">
      <c r="F4" s="20"/>
      <c r="G4" s="20"/>
      <c r="H4" s="20"/>
    </row>
    <row r="5" spans="2:8" ht="15.75" thickBot="1" x14ac:dyDescent="0.3">
      <c r="F5" s="17" t="s">
        <v>7</v>
      </c>
      <c r="G5" s="17" t="s">
        <v>8</v>
      </c>
      <c r="H5" s="17" t="s">
        <v>19</v>
      </c>
    </row>
    <row r="6" spans="2:8" ht="15.75" thickBot="1" x14ac:dyDescent="0.3">
      <c r="B6" s="34" t="s">
        <v>20</v>
      </c>
      <c r="C6" s="35" t="s">
        <v>6</v>
      </c>
    </row>
    <row r="7" spans="2:8" x14ac:dyDescent="0.25">
      <c r="B7" s="33">
        <v>1</v>
      </c>
      <c r="C7" s="38" t="s">
        <v>37</v>
      </c>
    </row>
    <row r="8" spans="2:8" x14ac:dyDescent="0.25">
      <c r="B8" s="16">
        <v>2</v>
      </c>
      <c r="C8" s="39" t="s">
        <v>49</v>
      </c>
    </row>
    <row r="9" spans="2:8" x14ac:dyDescent="0.25">
      <c r="B9" s="16">
        <v>3</v>
      </c>
      <c r="C9" s="39" t="s">
        <v>50</v>
      </c>
    </row>
    <row r="10" spans="2:8" x14ac:dyDescent="0.25">
      <c r="B10" s="16">
        <v>4</v>
      </c>
      <c r="C10" s="39" t="s">
        <v>51</v>
      </c>
    </row>
    <row r="11" spans="2:8" x14ac:dyDescent="0.25">
      <c r="B11" s="16">
        <v>5</v>
      </c>
      <c r="C11" s="39" t="s">
        <v>52</v>
      </c>
    </row>
    <row r="12" spans="2:8" x14ac:dyDescent="0.25">
      <c r="B12" s="16">
        <v>6</v>
      </c>
      <c r="C12" s="39" t="s">
        <v>322</v>
      </c>
    </row>
    <row r="13" spans="2:8" x14ac:dyDescent="0.25">
      <c r="B13" s="16">
        <v>7</v>
      </c>
      <c r="C13" s="39" t="s">
        <v>53</v>
      </c>
    </row>
    <row r="14" spans="2:8" x14ac:dyDescent="0.25">
      <c r="B14" s="16">
        <v>8</v>
      </c>
      <c r="C14" s="39" t="s">
        <v>154</v>
      </c>
    </row>
    <row r="15" spans="2:8" x14ac:dyDescent="0.25">
      <c r="B15" s="16">
        <v>9</v>
      </c>
      <c r="C15" s="39" t="s">
        <v>54</v>
      </c>
    </row>
    <row r="16" spans="2:8" x14ac:dyDescent="0.25">
      <c r="B16" s="16">
        <v>10</v>
      </c>
      <c r="C16" s="39" t="s">
        <v>160</v>
      </c>
    </row>
    <row r="17" spans="2:3" x14ac:dyDescent="0.25">
      <c r="B17" s="16">
        <v>11</v>
      </c>
      <c r="C17" s="39" t="s">
        <v>55</v>
      </c>
    </row>
    <row r="18" spans="2:3" x14ac:dyDescent="0.25">
      <c r="B18" s="16">
        <v>12</v>
      </c>
      <c r="C18" s="39" t="s">
        <v>56</v>
      </c>
    </row>
    <row r="19" spans="2:3" x14ac:dyDescent="0.25">
      <c r="B19" s="16">
        <v>13</v>
      </c>
      <c r="C19" s="39" t="s">
        <v>57</v>
      </c>
    </row>
    <row r="20" spans="2:3" x14ac:dyDescent="0.25">
      <c r="B20" s="16">
        <v>14</v>
      </c>
      <c r="C20" s="39" t="s">
        <v>58</v>
      </c>
    </row>
    <row r="21" spans="2:3" x14ac:dyDescent="0.25">
      <c r="B21" s="16">
        <v>15</v>
      </c>
      <c r="C21" s="39" t="s">
        <v>59</v>
      </c>
    </row>
    <row r="22" spans="2:3" x14ac:dyDescent="0.25">
      <c r="B22" s="16">
        <v>16</v>
      </c>
      <c r="C22" s="39" t="s">
        <v>321</v>
      </c>
    </row>
    <row r="23" spans="2:3" x14ac:dyDescent="0.25">
      <c r="B23" s="16">
        <v>17</v>
      </c>
      <c r="C23" s="39" t="s">
        <v>60</v>
      </c>
    </row>
    <row r="24" spans="2:3" x14ac:dyDescent="0.25">
      <c r="B24" s="16">
        <v>18</v>
      </c>
      <c r="C24" s="39" t="s">
        <v>162</v>
      </c>
    </row>
    <row r="25" spans="2:3" x14ac:dyDescent="0.25">
      <c r="B25" s="16">
        <v>19</v>
      </c>
      <c r="C25" s="39" t="s">
        <v>61</v>
      </c>
    </row>
    <row r="26" spans="2:3" x14ac:dyDescent="0.25">
      <c r="B26" s="16">
        <v>20</v>
      </c>
      <c r="C26" s="39" t="s">
        <v>163</v>
      </c>
    </row>
    <row r="27" spans="2:3" x14ac:dyDescent="0.25">
      <c r="B27" s="16">
        <v>21</v>
      </c>
      <c r="C27" s="39" t="s">
        <v>62</v>
      </c>
    </row>
    <row r="28" spans="2:3" x14ac:dyDescent="0.25">
      <c r="B28" s="16">
        <v>22</v>
      </c>
      <c r="C28" s="39" t="s">
        <v>63</v>
      </c>
    </row>
    <row r="29" spans="2:3" x14ac:dyDescent="0.25">
      <c r="B29" s="16">
        <v>23</v>
      </c>
      <c r="C29" s="39" t="s">
        <v>12</v>
      </c>
    </row>
    <row r="30" spans="2:3" x14ac:dyDescent="0.25">
      <c r="B30" s="16">
        <v>24</v>
      </c>
      <c r="C30" s="39" t="s">
        <v>178</v>
      </c>
    </row>
    <row r="31" spans="2:3" x14ac:dyDescent="0.25">
      <c r="B31" s="16">
        <v>25</v>
      </c>
      <c r="C31" s="39" t="s">
        <v>64</v>
      </c>
    </row>
    <row r="32" spans="2:3" x14ac:dyDescent="0.25">
      <c r="B32" s="16">
        <v>26</v>
      </c>
      <c r="C32" s="39" t="s">
        <v>180</v>
      </c>
    </row>
    <row r="33" spans="2:3" x14ac:dyDescent="0.25">
      <c r="B33" s="16">
        <v>27</v>
      </c>
      <c r="C33" s="39" t="s">
        <v>65</v>
      </c>
    </row>
    <row r="34" spans="2:3" x14ac:dyDescent="0.25">
      <c r="B34" s="16">
        <v>28</v>
      </c>
      <c r="C34" s="39" t="s">
        <v>66</v>
      </c>
    </row>
    <row r="35" spans="2:3" x14ac:dyDescent="0.25">
      <c r="B35" s="16">
        <v>29</v>
      </c>
      <c r="C35" s="39" t="s">
        <v>68</v>
      </c>
    </row>
    <row r="36" spans="2:3" x14ac:dyDescent="0.25">
      <c r="B36" s="16">
        <v>30</v>
      </c>
      <c r="C36" s="39" t="s">
        <v>69</v>
      </c>
    </row>
    <row r="37" spans="2:3" x14ac:dyDescent="0.25">
      <c r="B37" s="16">
        <v>31</v>
      </c>
      <c r="C37" s="39" t="s">
        <v>13</v>
      </c>
    </row>
    <row r="38" spans="2:3" x14ac:dyDescent="0.25">
      <c r="B38" s="16">
        <v>32</v>
      </c>
      <c r="C38" s="39" t="s">
        <v>181</v>
      </c>
    </row>
    <row r="39" spans="2:3" x14ac:dyDescent="0.25">
      <c r="B39" s="16">
        <v>33</v>
      </c>
      <c r="C39" s="39" t="s">
        <v>71</v>
      </c>
    </row>
    <row r="40" spans="2:3" x14ac:dyDescent="0.25">
      <c r="B40" s="16">
        <v>34</v>
      </c>
      <c r="C40" s="39" t="s">
        <v>182</v>
      </c>
    </row>
    <row r="41" spans="2:3" x14ac:dyDescent="0.25">
      <c r="B41" s="16">
        <v>35</v>
      </c>
      <c r="C41" s="39" t="s">
        <v>72</v>
      </c>
    </row>
    <row r="42" spans="2:3" x14ac:dyDescent="0.25">
      <c r="B42" s="16">
        <v>36</v>
      </c>
      <c r="C42" s="39" t="s">
        <v>91</v>
      </c>
    </row>
    <row r="43" spans="2:3" x14ac:dyDescent="0.25">
      <c r="B43" s="16">
        <v>37</v>
      </c>
      <c r="C43" s="39" t="s">
        <v>73</v>
      </c>
    </row>
    <row r="44" spans="2:3" x14ac:dyDescent="0.25">
      <c r="B44" s="16">
        <v>38</v>
      </c>
      <c r="C44" s="39" t="s">
        <v>30</v>
      </c>
    </row>
    <row r="45" spans="2:3" x14ac:dyDescent="0.25">
      <c r="B45" s="16">
        <v>39</v>
      </c>
      <c r="C45" s="39" t="s">
        <v>74</v>
      </c>
    </row>
    <row r="46" spans="2:3" x14ac:dyDescent="0.25">
      <c r="B46" s="16">
        <v>40</v>
      </c>
      <c r="C46" s="39" t="s">
        <v>188</v>
      </c>
    </row>
  </sheetData>
  <sortState ref="B7:C62">
    <sortCondition ref="B7:B62"/>
  </sortState>
  <mergeCells count="2">
    <mergeCell ref="B2:C2"/>
    <mergeCell ref="B3:C3"/>
  </mergeCells>
  <hyperlinks>
    <hyperlink ref="C7" location="'H. NOVATOS 5 DAMAS'!A1" display="HABILIDADES NOVATOS 5 DAMAS"/>
    <hyperlink ref="C8" location="'H. NOVATOS PRE TOTS DAMAS'!A1" display="HABILIDADES NOVATOS PRE TOTS DAMAS"/>
    <hyperlink ref="C9" location="'H. NOVATOS TOTS DAMAS'!A1" display="HABILIDADES NOVATOS TOTS DAMAS"/>
    <hyperlink ref="C10" location="'H. NOVATOS MINI DAMAS'!A1" display="HABILIDADES NOVATOS MINI DAMAS"/>
    <hyperlink ref="C11" location="'H. NOVATOS INFANTIL DAMAS'!A1" display="HABILIDADES NOVATOS INFANTIL DAMAS"/>
    <hyperlink ref="C13" location="'H. NOVATOS CADETES DAMAS'!A1" display="HABILIDADES NOVATOS CADETES DAMAS"/>
    <hyperlink ref="C15" location="'H. NOVATOS PROMOCIONAL DAMAS'!A1" display="HABILIDADES NOVATOS PROMOCIONAL DAMAS"/>
    <hyperlink ref="C17" location="'L. NOVATOS 5 DAMAS'!A1" display="LIBRE NOVATOS 5 DAMAS"/>
    <hyperlink ref="C18" location="'L. NOVATOS PRE TOTS DAMAS'!A1" display="LIBRE NOVATOS PRE TOTS DAMAS "/>
    <hyperlink ref="C19" location="'L. NOVATOS TOTS DAMAS'!A1" display="LIBRE NOVATOS TOTS DAMAS"/>
    <hyperlink ref="C20" location="'L. NOVATOS MINIS DAMAS'!A1" display="LIBRE NOVATOS MINI DAMAS"/>
    <hyperlink ref="C21" location="'L. NOVATOS INFANTIL DAMAS'!A1" display="LIBRE NOVATOS INFANTIL DAMAS"/>
    <hyperlink ref="C23" location="'L. NOVATOS CADETES DAMAS'!A1" display="LIBRE NOVATOS CADETES DAMAS"/>
    <hyperlink ref="C25" location="'L. NOVATOS PROMOCIONAL DAMAS'!A1" display="LIBRE NOVATOS PROMOCIONAL DAMAS"/>
    <hyperlink ref="C27" location="'F. INICIACION TOTS DAMAS'!A1" display="FIGURAS INICIACION TOTS DAMAS"/>
    <hyperlink ref="C28" location="'F. INICIACION MINIS DAMAS'!A1" display="FIGURAS INICIACION MINIS DAMAS"/>
    <hyperlink ref="C29" location="'F. INICIACION INFANTIL DAMAS'!A1" display="FIGURAS INICIACION INFANTIL DAMAS"/>
    <hyperlink ref="C31" location="'F. INICIACION CADETES DAMAS'!A1" display="FIGURAS INICIACION CADETES  DAMAS"/>
    <hyperlink ref="C33" location="'F. INICIACION PROMOCIONAL DAMAS'!A1" display="FIGURAS INICIACION PROMOCIONAL DAMAS"/>
    <hyperlink ref="C34" location="'F. INICIACION PROMOCION VARONES'!A1" display="FIGURAS INICIACION  PROMOCIONAL VARONES"/>
    <hyperlink ref="C35" location="'L. INICIACION TOTS DAMAS'!A1" display="LIBRE INICIACIÓN TOTS DAMAS"/>
    <hyperlink ref="C41" location="'L. INICIACION PROMOCIONAL DAMAS'!A1" display="LIBRE INICIACION PROMOCIONAL DAMAS"/>
    <hyperlink ref="C42" location="'L. INICIACION PROMOCION VARONES'!A1" display="LIBRE INICIACION PROMOCIONAL DAMAS"/>
    <hyperlink ref="C43" location="'DA. INICIACION MINIS DAMAS'!A1" display="DANZA INICIACION MINIS DAMAS"/>
    <hyperlink ref="C44" location="'DA. INICIACION INFANTIL DAMAS'!A1" display="DANZA INICIACION INFANTIL DAMAS"/>
    <hyperlink ref="C45" location="'DA. INICIACION CADETES DAMAS'!A1" display="DANZA INICIACION CADETE DAMAS"/>
    <hyperlink ref="C46" location="'PAR. CATEGORIA B'!A1" display="PAREJA CATEGORIA B"/>
    <hyperlink ref="C14" location="'H. NOVATOS CADETES VARONES'!A1" display="HABILIDADES NOVATOS CADETES VARONES"/>
    <hyperlink ref="C16" location="'H. NOVATOS PROMOCIONAL VARONES'!A1" display="HABILIDADES NOVATOS PROMOCIONAL VARONES"/>
    <hyperlink ref="C24" location="'L. NOVATOS CADETES VARONES'!A1" display="LIBRE NOVATOS CADETES VARONES"/>
    <hyperlink ref="C26" location="'L. NOVATOS PROMOCIONAL VARONES'!A1" display="LIBRE NOVATOS PROMOCIONAL VARONES"/>
    <hyperlink ref="C39" location="'L. INICIACION CADETES DAMAS'!A1" display="LIBRE INICIACION CADETES DAMAS"/>
    <hyperlink ref="C37" location="'L. INICIACION INFANTIL DAMAS'!A1" display="LIBRE INICIACION INFANTIL DAMAS"/>
    <hyperlink ref="C36" location="'L. INICIACION MINIS DAMAS'!A1" display="LIBRE INICIACION MINIS DAMAS"/>
    <hyperlink ref="C30" location="'L. INICIACION INFANTIL VARONES'!A1" display="FIGURAS INICIACION INFANTIL VARONES"/>
    <hyperlink ref="C32" location="'F. INICIACION CADETES VARONES'!A1" display="FIGURAS INICIACION CADETES  VARONES"/>
    <hyperlink ref="C40" location="'L. INICIACION CADETES VARONES'!A1" display="LIBRE INICIACION CADETES VARONES"/>
    <hyperlink ref="C38" location="'L. INICIACION INFANTIL VARONES'!A1" display="LIBRE INICIACIÓN INFANTIL VARONES"/>
    <hyperlink ref="C22" location="'L. NOVATOS INFANTILVARONES'!A1" display="LIBRE NOVATOS INFANTIL VARONES"/>
    <hyperlink ref="C12" location="'H. NOVATOS INFANTIL VARONES'!A1" display="HABILIDADES NOVATOS INFANTIL VARON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Normal="100" workbookViewId="0">
      <selection activeCell="G1" sqref="G1"/>
    </sheetView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13.5703125" customWidth="1"/>
    <col min="5" max="5" width="12.7109375" customWidth="1"/>
    <col min="6" max="6" width="22.7109375" bestFit="1" customWidth="1"/>
    <col min="7" max="7" width="6.5703125" customWidth="1"/>
    <col min="8" max="14" width="3.855468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37"/>
      <c r="C4" s="37"/>
      <c r="D4" s="37"/>
      <c r="E4" s="37"/>
      <c r="F4" s="37"/>
      <c r="G4" s="6"/>
    </row>
    <row r="5" spans="1:14" ht="19.5" thickBot="1" x14ac:dyDescent="0.35">
      <c r="B5" s="36"/>
      <c r="C5" s="36"/>
      <c r="D5" s="36"/>
      <c r="E5" s="36"/>
      <c r="F5" s="36"/>
      <c r="G5" s="6"/>
      <c r="H5" s="103" t="s">
        <v>97</v>
      </c>
      <c r="I5" s="106"/>
      <c r="J5" s="103" t="s">
        <v>97</v>
      </c>
      <c r="K5" s="106"/>
      <c r="L5" s="43" t="s">
        <v>98</v>
      </c>
      <c r="M5" s="44" t="s">
        <v>101</v>
      </c>
      <c r="N5" s="43" t="s">
        <v>102</v>
      </c>
    </row>
    <row r="6" spans="1:14" ht="15.75" thickBot="1" x14ac:dyDescent="0.3">
      <c r="C6" s="102" t="s">
        <v>54</v>
      </c>
      <c r="D6" s="102"/>
      <c r="E6" s="102"/>
      <c r="F6" s="102"/>
      <c r="H6" s="18" t="s">
        <v>83</v>
      </c>
      <c r="I6" s="18" t="s">
        <v>84</v>
      </c>
      <c r="J6" s="18" t="s">
        <v>78</v>
      </c>
      <c r="K6" s="40" t="s">
        <v>79</v>
      </c>
      <c r="L6" s="41" t="s">
        <v>80</v>
      </c>
      <c r="M6" s="41" t="s">
        <v>82</v>
      </c>
      <c r="N6" s="41" t="s">
        <v>85</v>
      </c>
    </row>
    <row r="7" spans="1:14" x14ac:dyDescent="0.25">
      <c r="B7" s="1" t="s">
        <v>0</v>
      </c>
      <c r="C7" s="9" t="s">
        <v>1</v>
      </c>
      <c r="D7" s="1" t="s">
        <v>2</v>
      </c>
      <c r="E7" s="1" t="s">
        <v>36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</row>
    <row r="8" spans="1:14" x14ac:dyDescent="0.25">
      <c r="B8" s="2">
        <v>1</v>
      </c>
      <c r="C8" s="3" t="s">
        <v>157</v>
      </c>
      <c r="D8" s="3" t="s">
        <v>104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 t="shared" ref="G8:G15" si="0">AVERAGE(H8:N8)/10</f>
        <v>5.3571428571428568</v>
      </c>
      <c r="H8" s="5">
        <v>63</v>
      </c>
      <c r="I8" s="5">
        <v>64</v>
      </c>
      <c r="J8" s="5">
        <v>50</v>
      </c>
      <c r="K8" s="5">
        <v>52</v>
      </c>
      <c r="L8" s="5">
        <v>40</v>
      </c>
      <c r="M8" s="5">
        <v>51</v>
      </c>
      <c r="N8" s="5">
        <v>55</v>
      </c>
    </row>
    <row r="9" spans="1:14" x14ac:dyDescent="0.25">
      <c r="B9" s="2">
        <v>2</v>
      </c>
      <c r="C9" s="3" t="s">
        <v>284</v>
      </c>
      <c r="D9" s="3" t="s">
        <v>150</v>
      </c>
      <c r="E9" s="3" t="s">
        <v>35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5.3285714285714283</v>
      </c>
      <c r="H9" s="5">
        <v>62</v>
      </c>
      <c r="I9" s="5">
        <v>62</v>
      </c>
      <c r="J9" s="5">
        <v>52</v>
      </c>
      <c r="K9" s="5">
        <v>53</v>
      </c>
      <c r="L9" s="5">
        <v>50</v>
      </c>
      <c r="M9" s="5">
        <v>45</v>
      </c>
      <c r="N9" s="5">
        <v>49</v>
      </c>
    </row>
    <row r="10" spans="1:14" x14ac:dyDescent="0.25">
      <c r="B10" s="2">
        <v>3</v>
      </c>
      <c r="C10" s="3" t="s">
        <v>283</v>
      </c>
      <c r="D10" s="3" t="s">
        <v>120</v>
      </c>
      <c r="E10" s="3" t="s">
        <v>33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5.2857142857142856</v>
      </c>
      <c r="H10" s="5">
        <v>66</v>
      </c>
      <c r="I10" s="5">
        <v>67</v>
      </c>
      <c r="J10" s="5">
        <v>55</v>
      </c>
      <c r="K10" s="5">
        <v>52</v>
      </c>
      <c r="L10" s="5">
        <v>45</v>
      </c>
      <c r="M10" s="5">
        <v>40</v>
      </c>
      <c r="N10" s="5">
        <v>45</v>
      </c>
    </row>
    <row r="11" spans="1:14" x14ac:dyDescent="0.25">
      <c r="B11" s="2">
        <v>4</v>
      </c>
      <c r="C11" s="3" t="s">
        <v>156</v>
      </c>
      <c r="D11" s="3" t="s">
        <v>104</v>
      </c>
      <c r="E11" s="3" t="s">
        <v>33</v>
      </c>
      <c r="F11" s="3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5.1857142857142851</v>
      </c>
      <c r="H11" s="5">
        <v>64</v>
      </c>
      <c r="I11" s="5">
        <v>66</v>
      </c>
      <c r="J11" s="5">
        <v>56</v>
      </c>
      <c r="K11" s="5">
        <v>57</v>
      </c>
      <c r="L11" s="5">
        <v>43</v>
      </c>
      <c r="M11" s="5">
        <v>36</v>
      </c>
      <c r="N11" s="5">
        <v>41</v>
      </c>
    </row>
    <row r="12" spans="1:14" x14ac:dyDescent="0.25">
      <c r="B12" s="2">
        <v>5</v>
      </c>
      <c r="C12" s="3" t="s">
        <v>158</v>
      </c>
      <c r="D12" s="3" t="s">
        <v>139</v>
      </c>
      <c r="E12" s="3" t="s">
        <v>140</v>
      </c>
      <c r="F12" s="3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5.1285714285714281</v>
      </c>
      <c r="H12" s="5">
        <v>62</v>
      </c>
      <c r="I12" s="5">
        <v>55</v>
      </c>
      <c r="J12" s="5">
        <v>50</v>
      </c>
      <c r="K12" s="5">
        <v>51</v>
      </c>
      <c r="L12" s="5">
        <v>41</v>
      </c>
      <c r="M12" s="5">
        <v>52</v>
      </c>
      <c r="N12" s="5">
        <v>48</v>
      </c>
    </row>
    <row r="13" spans="1:14" x14ac:dyDescent="0.25">
      <c r="B13" s="2">
        <v>6</v>
      </c>
      <c r="C13" s="3" t="s">
        <v>285</v>
      </c>
      <c r="D13" s="3" t="s">
        <v>147</v>
      </c>
      <c r="E13" s="3" t="s">
        <v>33</v>
      </c>
      <c r="F13" s="3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5.0428571428571427</v>
      </c>
      <c r="H13" s="5">
        <v>63</v>
      </c>
      <c r="I13" s="5">
        <v>60</v>
      </c>
      <c r="J13" s="5">
        <v>50</v>
      </c>
      <c r="K13" s="5">
        <v>52</v>
      </c>
      <c r="L13" s="5">
        <v>47</v>
      </c>
      <c r="M13" s="5">
        <v>39</v>
      </c>
      <c r="N13" s="5">
        <v>42</v>
      </c>
    </row>
    <row r="14" spans="1:14" x14ac:dyDescent="0.25">
      <c r="B14" s="2">
        <v>7</v>
      </c>
      <c r="C14" s="3" t="s">
        <v>281</v>
      </c>
      <c r="D14" s="3" t="s">
        <v>201</v>
      </c>
      <c r="E14" s="3" t="s">
        <v>105</v>
      </c>
      <c r="F14" s="3" t="str">
        <f>LOOKUP(G14,{0;3;4;5;6;7;8;9;10},{"EN APRENDIZAJE";"REFORZAR APRENDIZAJE";"FALTA PRACTICA";"ACEPTABLE";"BUENO";"MUY BUENO";"SOBRESALIENTE";"EXCELENTE"})</f>
        <v>FALTA PRACTICA</v>
      </c>
      <c r="G14" s="12">
        <f t="shared" si="0"/>
        <v>4.8857142857142852</v>
      </c>
      <c r="H14" s="5">
        <v>62</v>
      </c>
      <c r="I14" s="5">
        <v>57</v>
      </c>
      <c r="J14" s="5">
        <v>55</v>
      </c>
      <c r="K14" s="5">
        <v>53</v>
      </c>
      <c r="L14" s="5">
        <v>37</v>
      </c>
      <c r="M14" s="5">
        <v>38</v>
      </c>
      <c r="N14" s="5">
        <v>40</v>
      </c>
    </row>
    <row r="15" spans="1:14" x14ac:dyDescent="0.25">
      <c r="B15" s="2">
        <v>8</v>
      </c>
      <c r="C15" s="3" t="s">
        <v>159</v>
      </c>
      <c r="D15" s="3" t="s">
        <v>139</v>
      </c>
      <c r="E15" s="3" t="s">
        <v>140</v>
      </c>
      <c r="F15" s="3" t="str">
        <f>LOOKUP(G15,{0;3;4;5;6;7;8;9;10},{"EN APRENDIZAJE";"REFORZAR APRENDIZAJE";"FALTA PRACTICA";"ACEPTABLE";"BUENO";"MUY BUENO";"SOBRESALIENTE";"EXCELENTE"})</f>
        <v>FALTA PRACTICA</v>
      </c>
      <c r="G15" s="12">
        <f t="shared" si="0"/>
        <v>4.4571428571428573</v>
      </c>
      <c r="H15" s="5">
        <v>60</v>
      </c>
      <c r="I15" s="5">
        <v>45</v>
      </c>
      <c r="J15" s="5">
        <v>40</v>
      </c>
      <c r="K15" s="5">
        <v>50</v>
      </c>
      <c r="L15" s="5">
        <v>44</v>
      </c>
      <c r="M15" s="5">
        <v>35</v>
      </c>
      <c r="N15" s="5">
        <v>38</v>
      </c>
    </row>
  </sheetData>
  <mergeCells count="6">
    <mergeCell ref="B1:F1"/>
    <mergeCell ref="J5:K5"/>
    <mergeCell ref="B2:F2"/>
    <mergeCell ref="B3:F3"/>
    <mergeCell ref="C6:F6"/>
    <mergeCell ref="H5:I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Normal="100" workbookViewId="0">
      <selection activeCell="B1" sqref="B1:F8"/>
    </sheetView>
  </sheetViews>
  <sheetFormatPr baseColWidth="10" defaultColWidth="11.42578125" defaultRowHeight="15" x14ac:dyDescent="0.25"/>
  <cols>
    <col min="2" max="2" width="6.42578125" bestFit="1" customWidth="1"/>
    <col min="3" max="3" width="24.7109375" customWidth="1"/>
    <col min="4" max="4" width="17.42578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70"/>
      <c r="C4" s="70"/>
      <c r="D4" s="70"/>
      <c r="E4" s="70"/>
      <c r="F4" s="70"/>
      <c r="G4" s="6"/>
    </row>
    <row r="5" spans="1:14" ht="19.5" thickBot="1" x14ac:dyDescent="0.35">
      <c r="B5" s="70"/>
      <c r="C5" s="70"/>
      <c r="D5" s="70"/>
      <c r="E5" s="70"/>
      <c r="F5" s="70"/>
      <c r="G5" s="6"/>
      <c r="H5" s="103" t="s">
        <v>97</v>
      </c>
      <c r="I5" s="106"/>
      <c r="J5" s="103" t="s">
        <v>97</v>
      </c>
      <c r="K5" s="106"/>
      <c r="L5" s="69" t="s">
        <v>98</v>
      </c>
      <c r="M5" s="44" t="s">
        <v>101</v>
      </c>
      <c r="N5" s="69" t="s">
        <v>102</v>
      </c>
    </row>
    <row r="6" spans="1:14" ht="15.75" thickBot="1" x14ac:dyDescent="0.3">
      <c r="C6" s="102" t="s">
        <v>160</v>
      </c>
      <c r="D6" s="102"/>
      <c r="E6" s="102"/>
      <c r="F6" s="102"/>
      <c r="H6" s="18" t="s">
        <v>83</v>
      </c>
      <c r="I6" s="18" t="s">
        <v>84</v>
      </c>
      <c r="J6" s="18" t="s">
        <v>78</v>
      </c>
      <c r="K6" s="40" t="s">
        <v>79</v>
      </c>
      <c r="L6" s="41" t="s">
        <v>80</v>
      </c>
      <c r="M6" s="41" t="s">
        <v>82</v>
      </c>
      <c r="N6" s="41" t="s">
        <v>85</v>
      </c>
    </row>
    <row r="7" spans="1:14" x14ac:dyDescent="0.25">
      <c r="B7" s="1" t="s">
        <v>0</v>
      </c>
      <c r="C7" s="9" t="s">
        <v>1</v>
      </c>
      <c r="D7" s="1" t="s">
        <v>2</v>
      </c>
      <c r="E7" s="1" t="s">
        <v>36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</row>
    <row r="8" spans="1:14" x14ac:dyDescent="0.25">
      <c r="B8" s="2">
        <v>1</v>
      </c>
      <c r="C8" s="3" t="s">
        <v>161</v>
      </c>
      <c r="D8" s="3" t="s">
        <v>118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>AVERAGE(H8:N8)/10</f>
        <v>5.4285714285714288</v>
      </c>
      <c r="H8" s="5">
        <v>60</v>
      </c>
      <c r="I8" s="5">
        <v>58</v>
      </c>
      <c r="J8" s="5">
        <v>60</v>
      </c>
      <c r="K8" s="5">
        <v>58</v>
      </c>
      <c r="L8" s="5">
        <v>48</v>
      </c>
      <c r="M8" s="5">
        <v>45</v>
      </c>
      <c r="N8" s="5">
        <v>51</v>
      </c>
    </row>
  </sheetData>
  <mergeCells count="6">
    <mergeCell ref="B1:F1"/>
    <mergeCell ref="J5:K5"/>
    <mergeCell ref="C6:F6"/>
    <mergeCell ref="B2:F2"/>
    <mergeCell ref="B3:F3"/>
    <mergeCell ref="H5:I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N12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24.28515625" customWidth="1"/>
    <col min="4" max="4" width="17.140625" customWidth="1"/>
    <col min="5" max="5" width="15.28515625" customWidth="1"/>
    <col min="6" max="6" width="22.7109375" bestFit="1" customWidth="1"/>
    <col min="7" max="7" width="8.42578125" customWidth="1"/>
    <col min="9" max="14" width="10.7109375" style="14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  <c r="J1"/>
      <c r="K1"/>
      <c r="L1"/>
      <c r="M1"/>
      <c r="N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  <c r="I2"/>
      <c r="J2"/>
      <c r="K2"/>
      <c r="L2"/>
      <c r="M2"/>
      <c r="N2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  <c r="I3"/>
      <c r="J3"/>
      <c r="K3"/>
      <c r="L3"/>
      <c r="M3"/>
      <c r="N3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55</v>
      </c>
      <c r="D5" s="102"/>
      <c r="E5" s="102"/>
      <c r="F5" s="102"/>
      <c r="I5" s="108" t="s">
        <v>325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5" t="s">
        <v>4</v>
      </c>
      <c r="H6" s="15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193</v>
      </c>
      <c r="D7" s="5" t="s">
        <v>110</v>
      </c>
      <c r="E7" s="5" t="s">
        <v>35</v>
      </c>
      <c r="F7" s="3" t="str">
        <f>LOOKUP(G7,{0;3;4;5;6;7;8;9;10},{"EN APRENDIZAJE";"REFORZAR APRENDIZAJE";"FALTA PRACTICA";"ACEPTABLE";"BUENO";"MUY BUENO";"SOBRESALIENTE";"EXCELENTE"})</f>
        <v>BUENO</v>
      </c>
      <c r="G7" s="12">
        <f t="shared" ref="G7:G12" si="0">AVERAGE(I7:N7)/10</f>
        <v>6.0333333333333332</v>
      </c>
      <c r="H7" s="12">
        <f t="shared" ref="H7:H12" si="1">SUM(I7:N7)</f>
        <v>362</v>
      </c>
      <c r="I7" s="12">
        <v>60</v>
      </c>
      <c r="J7" s="12">
        <v>62</v>
      </c>
      <c r="K7" s="12">
        <v>60</v>
      </c>
      <c r="L7" s="12">
        <v>60</v>
      </c>
      <c r="M7" s="12">
        <v>60</v>
      </c>
      <c r="N7" s="12">
        <v>60</v>
      </c>
    </row>
    <row r="8" spans="1:14" x14ac:dyDescent="0.25">
      <c r="B8" s="83">
        <v>2</v>
      </c>
      <c r="C8" s="5" t="s">
        <v>191</v>
      </c>
      <c r="D8" s="5" t="s">
        <v>110</v>
      </c>
      <c r="E8" s="5" t="s">
        <v>35</v>
      </c>
      <c r="F8" s="3" t="str">
        <f>LOOKUP(G8,{0;3;4;5;6;7;8;9;10},{"EN APRENDIZAJE";"REFORZAR APRENDIZAJE";"FALTA PRACTICA";"ACEPTABLE";"BUENO";"MUY BUENO";"SOBRESALIENTE";"EXCELENTE"})</f>
        <v>BUENO</v>
      </c>
      <c r="G8" s="12">
        <f t="shared" si="0"/>
        <v>6.0166666666666666</v>
      </c>
      <c r="H8" s="12">
        <f t="shared" si="1"/>
        <v>361</v>
      </c>
      <c r="I8" s="12">
        <v>62</v>
      </c>
      <c r="J8" s="12">
        <v>63</v>
      </c>
      <c r="K8" s="12">
        <v>61</v>
      </c>
      <c r="L8" s="12">
        <v>61</v>
      </c>
      <c r="M8" s="12">
        <v>58</v>
      </c>
      <c r="N8" s="12">
        <v>56</v>
      </c>
    </row>
    <row r="9" spans="1:14" x14ac:dyDescent="0.25">
      <c r="B9" s="83">
        <v>3</v>
      </c>
      <c r="C9" s="5" t="s">
        <v>192</v>
      </c>
      <c r="D9" s="5" t="s">
        <v>127</v>
      </c>
      <c r="E9" s="5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5.15</v>
      </c>
      <c r="H9" s="12">
        <f t="shared" si="1"/>
        <v>309</v>
      </c>
      <c r="I9" s="12">
        <v>49</v>
      </c>
      <c r="J9" s="12">
        <v>50</v>
      </c>
      <c r="K9" s="12">
        <v>49</v>
      </c>
      <c r="L9" s="12">
        <v>48</v>
      </c>
      <c r="M9" s="12">
        <v>56</v>
      </c>
      <c r="N9" s="12">
        <v>57</v>
      </c>
    </row>
    <row r="10" spans="1:14" x14ac:dyDescent="0.25">
      <c r="B10" s="83">
        <v>4</v>
      </c>
      <c r="C10" s="5" t="s">
        <v>195</v>
      </c>
      <c r="D10" s="5" t="s">
        <v>110</v>
      </c>
      <c r="E10" s="5" t="s">
        <v>35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5.0333333333333332</v>
      </c>
      <c r="H10" s="12">
        <f t="shared" si="1"/>
        <v>302</v>
      </c>
      <c r="I10" s="12">
        <v>50</v>
      </c>
      <c r="J10" s="12">
        <v>52</v>
      </c>
      <c r="K10" s="12">
        <v>50</v>
      </c>
      <c r="L10" s="12">
        <v>50</v>
      </c>
      <c r="M10" s="12">
        <v>51</v>
      </c>
      <c r="N10" s="12">
        <v>49</v>
      </c>
    </row>
    <row r="11" spans="1:14" x14ac:dyDescent="0.25">
      <c r="B11" s="83">
        <v>5</v>
      </c>
      <c r="C11" s="5" t="s">
        <v>189</v>
      </c>
      <c r="D11" s="5" t="s">
        <v>190</v>
      </c>
      <c r="E11" s="5" t="s">
        <v>33</v>
      </c>
      <c r="F11" s="3" t="str">
        <f>LOOKUP(G11,{0;3;4;5;6;7;8;9;10},{"EN APRENDIZAJE";"REFORZAR APRENDIZAJE";"FALTA PRACTICA";"ACEPTABLE";"BUENO";"MUY BUENO";"SOBRESALIENTE";"EXCELENTE"})</f>
        <v>FALTA PRACTICA</v>
      </c>
      <c r="G11" s="12">
        <f t="shared" si="0"/>
        <v>4.45</v>
      </c>
      <c r="H11" s="12">
        <f t="shared" si="1"/>
        <v>267</v>
      </c>
      <c r="I11" s="12">
        <v>46</v>
      </c>
      <c r="J11" s="12">
        <v>43</v>
      </c>
      <c r="K11" s="12">
        <v>48</v>
      </c>
      <c r="L11" s="12">
        <v>46</v>
      </c>
      <c r="M11" s="12">
        <v>44</v>
      </c>
      <c r="N11" s="12">
        <v>40</v>
      </c>
    </row>
    <row r="12" spans="1:14" x14ac:dyDescent="0.25">
      <c r="B12" s="83">
        <v>6</v>
      </c>
      <c r="C12" s="5" t="s">
        <v>194</v>
      </c>
      <c r="D12" s="5" t="s">
        <v>127</v>
      </c>
      <c r="E12" s="5" t="s">
        <v>33</v>
      </c>
      <c r="F12" s="3" t="str">
        <f>LOOKUP(G12,{0;3;4;5;6;7;8;9;10},{"EN APRENDIZAJE";"REFORZAR APRENDIZAJE";"FALTA PRACTICA";"ACEPTABLE";"BUENO";"MUY BUENO";"SOBRESALIENTE";"EXCELENTE"})</f>
        <v>REFORZAR APRENDIZAJE</v>
      </c>
      <c r="G12" s="12">
        <f t="shared" si="0"/>
        <v>3.6666666666666665</v>
      </c>
      <c r="H12" s="12">
        <f t="shared" si="1"/>
        <v>220</v>
      </c>
      <c r="I12" s="12">
        <v>39</v>
      </c>
      <c r="J12" s="12">
        <v>35</v>
      </c>
      <c r="K12" s="12">
        <v>39</v>
      </c>
      <c r="L12" s="12">
        <v>36</v>
      </c>
      <c r="M12" s="12">
        <v>38</v>
      </c>
      <c r="N12" s="12">
        <v>33</v>
      </c>
    </row>
  </sheetData>
  <sortState ref="C7:N13">
    <sortCondition ref="F7:F13" customList="EXCELENTE,SOBRE SALIENTE,MUY BUENO,BUENO,ACEPTABLE,FALTA PRACTICA,REFORZAR APRENDIZAJE,EN APRENDIZAJE"/>
    <sortCondition ref="C7:C13"/>
  </sortState>
  <mergeCells count="8">
    <mergeCell ref="B1:F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N31"/>
  <sheetViews>
    <sheetView topLeftCell="A5" zoomScale="80" zoomScaleNormal="80" workbookViewId="0">
      <selection activeCell="B1" sqref="B1:F28"/>
    </sheetView>
  </sheetViews>
  <sheetFormatPr baseColWidth="10" defaultColWidth="11.42578125" defaultRowHeight="15" x14ac:dyDescent="0.25"/>
  <cols>
    <col min="2" max="2" width="6.42578125" bestFit="1" customWidth="1"/>
    <col min="3" max="3" width="29.28515625" customWidth="1"/>
    <col min="4" max="4" width="16" customWidth="1"/>
    <col min="5" max="5" width="14.5703125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0"/>
      <c r="H1" s="80"/>
      <c r="I1" s="80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86</v>
      </c>
      <c r="D5" s="102"/>
      <c r="E5" s="102"/>
      <c r="F5" s="102"/>
      <c r="I5" s="108" t="s">
        <v>329</v>
      </c>
      <c r="J5" s="110"/>
      <c r="K5" s="108" t="s">
        <v>331</v>
      </c>
      <c r="L5" s="110"/>
      <c r="M5" s="108" t="s">
        <v>330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5" t="s">
        <v>4</v>
      </c>
      <c r="H6" s="15" t="s">
        <v>9</v>
      </c>
      <c r="I6" s="15" t="s">
        <v>10</v>
      </c>
      <c r="J6" s="15" t="s">
        <v>11</v>
      </c>
      <c r="K6" s="15" t="s">
        <v>10</v>
      </c>
      <c r="L6" s="15" t="s">
        <v>11</v>
      </c>
      <c r="M6" s="15" t="s">
        <v>10</v>
      </c>
      <c r="N6" s="15" t="s">
        <v>11</v>
      </c>
    </row>
    <row r="7" spans="1:14" x14ac:dyDescent="0.25">
      <c r="B7" s="83">
        <v>1</v>
      </c>
      <c r="C7" s="5" t="s">
        <v>123</v>
      </c>
      <c r="D7" s="5" t="s">
        <v>120</v>
      </c>
      <c r="E7" s="5" t="s">
        <v>33</v>
      </c>
      <c r="F7" s="8" t="str">
        <f>LOOKUP(G7,{0;3;4;5;6;7;8;9;10},{"EN APRENDIZAJE";"REFORZAR APRENDIZAJE";"FALTA PRACTICA";"ACEPTABLE";"BUENO";"MUY BUENO";"SOBRESALIENTE";"EXCELENTE"})</f>
        <v>BUENO</v>
      </c>
      <c r="G7" s="12">
        <f t="shared" ref="G7:G31" si="0">AVERAGE(I7:N7)/10</f>
        <v>6.833333333333333</v>
      </c>
      <c r="H7" s="12">
        <f t="shared" ref="H7:H31" si="1">SUM(I7:N7)</f>
        <v>410</v>
      </c>
      <c r="I7" s="12">
        <v>70</v>
      </c>
      <c r="J7" s="12">
        <v>70</v>
      </c>
      <c r="K7" s="12">
        <v>76</v>
      </c>
      <c r="L7" s="12">
        <v>74</v>
      </c>
      <c r="M7" s="12">
        <v>60</v>
      </c>
      <c r="N7" s="12">
        <v>60</v>
      </c>
    </row>
    <row r="8" spans="1:14" x14ac:dyDescent="0.25">
      <c r="B8" s="83">
        <v>2</v>
      </c>
      <c r="C8" s="5" t="s">
        <v>126</v>
      </c>
      <c r="D8" s="5" t="s">
        <v>120</v>
      </c>
      <c r="E8" s="5" t="s">
        <v>33</v>
      </c>
      <c r="F8" s="8" t="str">
        <f>LOOKUP(G8,{0;3;4;5;6;7;8;9;10},{"EN APRENDIZAJE";"REFORZAR APRENDIZAJE";"FALTA PRACTICA";"ACEPTABLE";"BUENO";"MUY BUENO";"SOBRESALIENTE";"EXCELENTE"})</f>
        <v>BUENO</v>
      </c>
      <c r="G8" s="12">
        <f t="shared" si="0"/>
        <v>6.7333333333333325</v>
      </c>
      <c r="H8" s="12">
        <f t="shared" si="1"/>
        <v>404</v>
      </c>
      <c r="I8" s="12">
        <v>66</v>
      </c>
      <c r="J8" s="12">
        <v>63</v>
      </c>
      <c r="K8" s="12">
        <v>72</v>
      </c>
      <c r="L8" s="12">
        <v>70</v>
      </c>
      <c r="M8" s="12">
        <v>65</v>
      </c>
      <c r="N8" s="12">
        <v>68</v>
      </c>
    </row>
    <row r="9" spans="1:14" x14ac:dyDescent="0.25">
      <c r="B9" s="83">
        <v>3</v>
      </c>
      <c r="C9" s="5" t="s">
        <v>124</v>
      </c>
      <c r="D9" s="5" t="s">
        <v>125</v>
      </c>
      <c r="E9" s="5" t="s">
        <v>33</v>
      </c>
      <c r="F9" s="8" t="str">
        <f>LOOKUP(G9,{0;3;4;5;6;7;8;9;10},{"EN APRENDIZAJE";"REFORZAR APRENDIZAJE";"FALTA PRACTICA";"ACEPTABLE";"BUENO";"MUY BUENO";"SOBRESALIENTE";"EXCELENTE"})</f>
        <v>BUENO</v>
      </c>
      <c r="G9" s="12">
        <f t="shared" si="0"/>
        <v>6.5333333333333332</v>
      </c>
      <c r="H9" s="12">
        <f t="shared" si="1"/>
        <v>392</v>
      </c>
      <c r="I9" s="12">
        <v>66</v>
      </c>
      <c r="J9" s="12">
        <v>65</v>
      </c>
      <c r="K9" s="12">
        <v>73</v>
      </c>
      <c r="L9" s="12">
        <v>71</v>
      </c>
      <c r="M9" s="12">
        <v>58</v>
      </c>
      <c r="N9" s="12">
        <v>59</v>
      </c>
    </row>
    <row r="10" spans="1:14" x14ac:dyDescent="0.25">
      <c r="B10" s="83">
        <v>4</v>
      </c>
      <c r="C10" s="5" t="s">
        <v>122</v>
      </c>
      <c r="D10" s="5" t="s">
        <v>120</v>
      </c>
      <c r="E10" s="5" t="s">
        <v>33</v>
      </c>
      <c r="F10" s="8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5.8833333333333337</v>
      </c>
      <c r="H10" s="12">
        <f t="shared" si="1"/>
        <v>353</v>
      </c>
      <c r="I10" s="12">
        <v>60</v>
      </c>
      <c r="J10" s="12">
        <v>60</v>
      </c>
      <c r="K10" s="12">
        <v>57</v>
      </c>
      <c r="L10" s="12">
        <v>55</v>
      </c>
      <c r="M10" s="12">
        <v>60</v>
      </c>
      <c r="N10" s="12">
        <v>61</v>
      </c>
    </row>
    <row r="11" spans="1:14" x14ac:dyDescent="0.25">
      <c r="B11" s="83">
        <v>5</v>
      </c>
      <c r="C11" s="5" t="s">
        <v>207</v>
      </c>
      <c r="D11" s="5" t="s">
        <v>125</v>
      </c>
      <c r="E11" s="5" t="s">
        <v>33</v>
      </c>
      <c r="F11" s="8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5.8</v>
      </c>
      <c r="H11" s="12">
        <f t="shared" si="1"/>
        <v>348</v>
      </c>
      <c r="I11" s="12">
        <v>62</v>
      </c>
      <c r="J11" s="12">
        <v>57</v>
      </c>
      <c r="K11" s="12">
        <v>60</v>
      </c>
      <c r="L11" s="12">
        <v>56</v>
      </c>
      <c r="M11" s="12">
        <v>57</v>
      </c>
      <c r="N11" s="12">
        <v>56</v>
      </c>
    </row>
    <row r="12" spans="1:14" x14ac:dyDescent="0.25">
      <c r="B12" s="83">
        <v>6</v>
      </c>
      <c r="C12" s="5" t="s">
        <v>212</v>
      </c>
      <c r="D12" s="5" t="s">
        <v>120</v>
      </c>
      <c r="E12" s="5" t="s">
        <v>33</v>
      </c>
      <c r="F12" s="8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5.6166666666666663</v>
      </c>
      <c r="H12" s="12">
        <f t="shared" si="1"/>
        <v>337</v>
      </c>
      <c r="I12" s="12">
        <v>66</v>
      </c>
      <c r="J12" s="12">
        <v>63</v>
      </c>
      <c r="K12" s="12">
        <v>56</v>
      </c>
      <c r="L12" s="12">
        <v>55</v>
      </c>
      <c r="M12" s="12">
        <v>48</v>
      </c>
      <c r="N12" s="12">
        <v>49</v>
      </c>
    </row>
    <row r="13" spans="1:14" x14ac:dyDescent="0.25">
      <c r="B13" s="83">
        <v>7</v>
      </c>
      <c r="C13" s="5" t="s">
        <v>213</v>
      </c>
      <c r="D13" s="5" t="s">
        <v>199</v>
      </c>
      <c r="E13" s="5" t="s">
        <v>121</v>
      </c>
      <c r="F13" s="8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5.4166666666666661</v>
      </c>
      <c r="H13" s="12">
        <f t="shared" si="1"/>
        <v>325</v>
      </c>
      <c r="I13" s="12">
        <v>58</v>
      </c>
      <c r="J13" s="12">
        <v>55</v>
      </c>
      <c r="K13" s="12">
        <v>64</v>
      </c>
      <c r="L13" s="12">
        <v>57</v>
      </c>
      <c r="M13" s="12">
        <v>48</v>
      </c>
      <c r="N13" s="12">
        <v>43</v>
      </c>
    </row>
    <row r="14" spans="1:14" x14ac:dyDescent="0.25">
      <c r="B14" s="83">
        <v>8</v>
      </c>
      <c r="C14" s="5" t="s">
        <v>106</v>
      </c>
      <c r="D14" s="5" t="s">
        <v>104</v>
      </c>
      <c r="E14" s="5" t="s">
        <v>33</v>
      </c>
      <c r="F14" s="8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5.4</v>
      </c>
      <c r="H14" s="12">
        <f t="shared" si="1"/>
        <v>324</v>
      </c>
      <c r="I14" s="12">
        <v>58</v>
      </c>
      <c r="J14" s="12">
        <v>53</v>
      </c>
      <c r="K14" s="12">
        <v>63</v>
      </c>
      <c r="L14" s="12">
        <v>58</v>
      </c>
      <c r="M14" s="12">
        <v>47</v>
      </c>
      <c r="N14" s="12">
        <v>45</v>
      </c>
    </row>
    <row r="15" spans="1:14" x14ac:dyDescent="0.25">
      <c r="B15" s="83">
        <v>9</v>
      </c>
      <c r="C15" s="5" t="s">
        <v>211</v>
      </c>
      <c r="D15" s="5" t="s">
        <v>147</v>
      </c>
      <c r="E15" s="5" t="s">
        <v>33</v>
      </c>
      <c r="F15" s="8" t="str">
        <f>LOOKUP(G15,{0;3;4;5;6;7;8;9;10},{"EN APRENDIZAJE";"REFORZAR APRENDIZAJE";"FALTA PRACTICA";"ACEPTABLE";"BUENO";"MUY BUENO";"SOBRESALIENTE";"EXCELENTE"})</f>
        <v>ACEPTABLE</v>
      </c>
      <c r="G15" s="12">
        <f t="shared" si="0"/>
        <v>5.1333333333333337</v>
      </c>
      <c r="H15" s="12">
        <f t="shared" si="1"/>
        <v>308</v>
      </c>
      <c r="I15" s="12">
        <v>61</v>
      </c>
      <c r="J15" s="12">
        <v>53</v>
      </c>
      <c r="K15" s="12">
        <v>49</v>
      </c>
      <c r="L15" s="12">
        <v>51</v>
      </c>
      <c r="M15" s="12">
        <v>51</v>
      </c>
      <c r="N15" s="12">
        <v>43</v>
      </c>
    </row>
    <row r="16" spans="1:14" x14ac:dyDescent="0.25">
      <c r="B16" s="83">
        <v>10</v>
      </c>
      <c r="C16" s="5" t="s">
        <v>210</v>
      </c>
      <c r="D16" s="5" t="s">
        <v>199</v>
      </c>
      <c r="E16" s="5" t="s">
        <v>121</v>
      </c>
      <c r="F16" s="8" t="str">
        <f>LOOKUP(G16,{0;3;4;5;6;7;8;9;10},{"EN APRENDIZAJE";"REFORZAR APRENDIZAJE";"FALTA PRACTICA";"ACEPTABLE";"BUENO";"MUY BUENO";"SOBRESALIENTE";"EXCELENTE"})</f>
        <v>FALTA PRACTICA</v>
      </c>
      <c r="G16" s="12">
        <f t="shared" si="0"/>
        <v>4.8166666666666664</v>
      </c>
      <c r="H16" s="12">
        <f t="shared" si="1"/>
        <v>289</v>
      </c>
      <c r="I16" s="12">
        <v>54</v>
      </c>
      <c r="J16" s="12">
        <v>43</v>
      </c>
      <c r="K16" s="12">
        <v>52</v>
      </c>
      <c r="L16" s="12">
        <v>51</v>
      </c>
      <c r="M16" s="12">
        <v>49</v>
      </c>
      <c r="N16" s="12">
        <v>40</v>
      </c>
    </row>
    <row r="17" spans="2:14" x14ac:dyDescent="0.25">
      <c r="B17" s="83">
        <v>11</v>
      </c>
      <c r="C17" s="5" t="s">
        <v>202</v>
      </c>
      <c r="D17" s="5" t="s">
        <v>199</v>
      </c>
      <c r="E17" s="5" t="s">
        <v>121</v>
      </c>
      <c r="F17" s="8" t="str">
        <f>LOOKUP(G17,{0;3;4;5;6;7;8;9;10},{"EN APRENDIZAJE";"REFORZAR APRENDIZAJE";"FALTA PRACTICA";"ACEPTABLE";"BUENO";"MUY BUENO";"SOBRESALIENTE";"EXCELENTE"})</f>
        <v>FALTA PRACTICA</v>
      </c>
      <c r="G17" s="12">
        <f t="shared" si="0"/>
        <v>4.6333333333333337</v>
      </c>
      <c r="H17" s="12">
        <f t="shared" si="1"/>
        <v>278</v>
      </c>
      <c r="I17" s="12">
        <v>49</v>
      </c>
      <c r="J17" s="12">
        <v>45</v>
      </c>
      <c r="K17" s="12">
        <v>48</v>
      </c>
      <c r="L17" s="12">
        <v>44</v>
      </c>
      <c r="M17" s="12">
        <v>47</v>
      </c>
      <c r="N17" s="12">
        <v>45</v>
      </c>
    </row>
    <row r="18" spans="2:14" x14ac:dyDescent="0.25">
      <c r="B18" s="83">
        <v>12</v>
      </c>
      <c r="C18" s="5" t="s">
        <v>175</v>
      </c>
      <c r="D18" s="5" t="s">
        <v>199</v>
      </c>
      <c r="E18" s="5" t="s">
        <v>121</v>
      </c>
      <c r="F18" s="8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4.4166666666666661</v>
      </c>
      <c r="H18" s="12">
        <f t="shared" si="1"/>
        <v>265</v>
      </c>
      <c r="I18" s="12">
        <v>54</v>
      </c>
      <c r="J18" s="12">
        <v>46</v>
      </c>
      <c r="K18" s="12">
        <v>49</v>
      </c>
      <c r="L18" s="12">
        <v>41</v>
      </c>
      <c r="M18" s="12">
        <v>39</v>
      </c>
      <c r="N18" s="12">
        <v>36</v>
      </c>
    </row>
    <row r="19" spans="2:14" x14ac:dyDescent="0.25">
      <c r="B19" s="83">
        <v>13</v>
      </c>
      <c r="C19" s="5" t="s">
        <v>215</v>
      </c>
      <c r="D19" s="5" t="s">
        <v>199</v>
      </c>
      <c r="E19" s="5" t="s">
        <v>121</v>
      </c>
      <c r="F19" s="8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4.2666666666666666</v>
      </c>
      <c r="H19" s="12">
        <f t="shared" si="1"/>
        <v>256</v>
      </c>
      <c r="I19" s="12">
        <v>52</v>
      </c>
      <c r="J19" s="12">
        <v>50</v>
      </c>
      <c r="K19" s="12">
        <v>38</v>
      </c>
      <c r="L19" s="12">
        <v>36</v>
      </c>
      <c r="M19" s="12">
        <v>40</v>
      </c>
      <c r="N19" s="12">
        <v>40</v>
      </c>
    </row>
    <row r="20" spans="2:14" x14ac:dyDescent="0.25">
      <c r="B20" s="83">
        <v>14</v>
      </c>
      <c r="C20" s="5" t="s">
        <v>206</v>
      </c>
      <c r="D20" s="5" t="s">
        <v>199</v>
      </c>
      <c r="E20" s="5" t="s">
        <v>121</v>
      </c>
      <c r="F20" s="8" t="str">
        <f>LOOKUP(G20,{0;3;4;5;6;7;8;9;10},{"EN APRENDIZAJE";"REFORZAR APRENDIZAJE";"FALTA PRACTICA";"ACEPTABLE";"BUENO";"MUY BUENO";"SOBRESALIENTE";"EXCELENTE"})</f>
        <v>FALTA PRACTICA</v>
      </c>
      <c r="G20" s="12">
        <f t="shared" si="0"/>
        <v>4.2166666666666668</v>
      </c>
      <c r="H20" s="12">
        <f t="shared" si="1"/>
        <v>253</v>
      </c>
      <c r="I20" s="12">
        <v>46</v>
      </c>
      <c r="J20" s="12">
        <v>41</v>
      </c>
      <c r="K20" s="12">
        <v>51</v>
      </c>
      <c r="L20" s="12">
        <v>46</v>
      </c>
      <c r="M20" s="12">
        <v>36</v>
      </c>
      <c r="N20" s="12">
        <v>33</v>
      </c>
    </row>
    <row r="21" spans="2:14" x14ac:dyDescent="0.25">
      <c r="B21" s="83">
        <v>15</v>
      </c>
      <c r="C21" s="5" t="s">
        <v>196</v>
      </c>
      <c r="D21" s="5" t="s">
        <v>197</v>
      </c>
      <c r="E21" s="5" t="s">
        <v>35</v>
      </c>
      <c r="F21" s="8" t="str">
        <f>LOOKUP(G21,{0;3;4;5;6;7;8;9;10},{"EN APRENDIZAJE";"REFORZAR APRENDIZAJE";"FALTA PRACTICA";"ACEPTABLE";"BUENO";"MUY BUENO";"SOBRESALIENTE";"EXCELENTE"})</f>
        <v>FALTA PRACTICA</v>
      </c>
      <c r="G21" s="12">
        <f t="shared" si="0"/>
        <v>4.1500000000000004</v>
      </c>
      <c r="H21" s="12">
        <f t="shared" si="1"/>
        <v>249</v>
      </c>
      <c r="I21" s="12">
        <v>47</v>
      </c>
      <c r="J21" s="12">
        <v>42</v>
      </c>
      <c r="K21" s="12">
        <v>41</v>
      </c>
      <c r="L21" s="12">
        <v>36</v>
      </c>
      <c r="M21" s="12">
        <v>43</v>
      </c>
      <c r="N21" s="12">
        <v>40</v>
      </c>
    </row>
    <row r="22" spans="2:14" x14ac:dyDescent="0.25">
      <c r="B22" s="83">
        <v>16</v>
      </c>
      <c r="C22" s="5" t="s">
        <v>218</v>
      </c>
      <c r="D22" s="5" t="s">
        <v>147</v>
      </c>
      <c r="E22" s="53" t="s">
        <v>33</v>
      </c>
      <c r="F22" s="8" t="str">
        <f>LOOKUP(G22,{0;3;4;5;6;7;8;9;10},{"EN APRENDIZAJE";"REFORZAR APRENDIZAJE";"FALTA PRACTICA";"ACEPTABLE";"BUENO";"MUY BUENO";"SOBRESALIENTE";"EXCELENTE"})</f>
        <v>REFORZAR APRENDIZAJE</v>
      </c>
      <c r="G22" s="12">
        <f t="shared" si="0"/>
        <v>3.9333333333333336</v>
      </c>
      <c r="H22" s="12">
        <f t="shared" si="1"/>
        <v>236</v>
      </c>
      <c r="I22" s="12">
        <v>43</v>
      </c>
      <c r="J22" s="12">
        <v>44</v>
      </c>
      <c r="K22" s="12">
        <v>39</v>
      </c>
      <c r="L22" s="12">
        <v>40</v>
      </c>
      <c r="M22" s="12">
        <v>33</v>
      </c>
      <c r="N22" s="12">
        <v>37</v>
      </c>
    </row>
    <row r="23" spans="2:14" x14ac:dyDescent="0.25">
      <c r="B23" s="83">
        <v>17</v>
      </c>
      <c r="C23" s="54" t="s">
        <v>205</v>
      </c>
      <c r="D23" s="54" t="s">
        <v>104</v>
      </c>
      <c r="E23" s="5" t="s">
        <v>33</v>
      </c>
      <c r="F23" s="8" t="str">
        <f>LOOKUP(G23,{0;3;4;5;6;7;8;9;10},{"EN APRENDIZAJE";"REFORZAR APRENDIZAJE";"FALTA PRACTICA";"ACEPTABLE";"BUENO";"MUY BUENO";"SOBRESALIENTE";"EXCELENTE"})</f>
        <v>REFORZAR APRENDIZAJE</v>
      </c>
      <c r="G23" s="12">
        <f t="shared" si="0"/>
        <v>3.9</v>
      </c>
      <c r="H23" s="12">
        <f t="shared" si="1"/>
        <v>234</v>
      </c>
      <c r="I23" s="12">
        <v>43</v>
      </c>
      <c r="J23" s="12">
        <v>38</v>
      </c>
      <c r="K23" s="12">
        <v>40</v>
      </c>
      <c r="L23" s="12">
        <v>38</v>
      </c>
      <c r="M23" s="12">
        <v>40</v>
      </c>
      <c r="N23" s="12">
        <v>35</v>
      </c>
    </row>
    <row r="24" spans="2:14" x14ac:dyDescent="0.25">
      <c r="B24" s="83">
        <v>18</v>
      </c>
      <c r="C24" s="55" t="s">
        <v>200</v>
      </c>
      <c r="D24" s="56" t="s">
        <v>201</v>
      </c>
      <c r="E24" s="5" t="s">
        <v>105</v>
      </c>
      <c r="F24" s="8" t="str">
        <f>LOOKUP(G24,{0;3;4;5;6;7;8;9;10},{"EN APRENDIZAJE";"REFORZAR APRENDIZAJE";"FALTA PRACTICA";"ACEPTABLE";"BUENO";"MUY BUENO";"SOBRESALIENTE";"EXCELENTE"})</f>
        <v>REFORZAR APRENDIZAJE</v>
      </c>
      <c r="G24" s="12">
        <f t="shared" si="0"/>
        <v>3.8666666666666663</v>
      </c>
      <c r="H24" s="12">
        <f t="shared" si="1"/>
        <v>232</v>
      </c>
      <c r="I24" s="12">
        <v>50</v>
      </c>
      <c r="J24" s="12">
        <v>50</v>
      </c>
      <c r="K24" s="12">
        <v>38</v>
      </c>
      <c r="L24" s="12">
        <v>38</v>
      </c>
      <c r="M24" s="12">
        <v>27</v>
      </c>
      <c r="N24" s="12">
        <v>29</v>
      </c>
    </row>
    <row r="25" spans="2:14" x14ac:dyDescent="0.25">
      <c r="B25" s="83">
        <v>19</v>
      </c>
      <c r="C25" s="5" t="s">
        <v>198</v>
      </c>
      <c r="D25" s="5" t="s">
        <v>199</v>
      </c>
      <c r="E25" s="5" t="s">
        <v>121</v>
      </c>
      <c r="F25" s="8" t="str">
        <f>LOOKUP(G25,{0;3;4;5;6;7;8;9;10},{"EN APRENDIZAJE";"REFORZAR APRENDIZAJE";"FALTA PRACTICA";"ACEPTABLE";"BUENO";"MUY BUENO";"SOBRESALIENTE";"EXCELENTE"})</f>
        <v>REFORZAR APRENDIZAJE</v>
      </c>
      <c r="G25" s="12">
        <f t="shared" si="0"/>
        <v>3.6666666666666665</v>
      </c>
      <c r="H25" s="12">
        <f t="shared" si="1"/>
        <v>220</v>
      </c>
      <c r="I25" s="12">
        <v>48</v>
      </c>
      <c r="J25" s="12">
        <v>40</v>
      </c>
      <c r="K25" s="12">
        <v>43</v>
      </c>
      <c r="L25" s="12">
        <v>35</v>
      </c>
      <c r="M25" s="12">
        <v>30</v>
      </c>
      <c r="N25" s="12">
        <v>24</v>
      </c>
    </row>
    <row r="26" spans="2:14" x14ac:dyDescent="0.25">
      <c r="B26" s="83">
        <v>20</v>
      </c>
      <c r="C26" s="5" t="s">
        <v>219</v>
      </c>
      <c r="D26" s="5" t="s">
        <v>197</v>
      </c>
      <c r="E26" s="5" t="s">
        <v>35</v>
      </c>
      <c r="F26" s="8" t="str">
        <f>LOOKUP(G26,{0;3;4;5;6;7;8;9;10},{"EN APRENDIZAJE";"REFORZAR APRENDIZAJE";"FALTA PRACTICA";"ACEPTABLE";"BUENO";"MUY BUENO";"SOBRESALIENTE";"EXCELENTE"})</f>
        <v>REFORZAR APRENDIZAJE</v>
      </c>
      <c r="G26" s="12">
        <f t="shared" si="0"/>
        <v>3.65</v>
      </c>
      <c r="H26" s="12">
        <f t="shared" si="1"/>
        <v>219</v>
      </c>
      <c r="I26" s="12">
        <v>39</v>
      </c>
      <c r="J26" s="12">
        <v>30</v>
      </c>
      <c r="K26" s="12">
        <v>46</v>
      </c>
      <c r="L26" s="12">
        <v>35</v>
      </c>
      <c r="M26" s="12">
        <v>39</v>
      </c>
      <c r="N26" s="12">
        <v>30</v>
      </c>
    </row>
    <row r="27" spans="2:14" x14ac:dyDescent="0.25">
      <c r="B27" s="83">
        <v>21</v>
      </c>
      <c r="C27" s="5" t="s">
        <v>216</v>
      </c>
      <c r="D27" s="5" t="s">
        <v>217</v>
      </c>
      <c r="E27" s="5" t="s">
        <v>35</v>
      </c>
      <c r="F27" s="8" t="str">
        <f>LOOKUP(G27,{0;3;4;5;6;7;8;9;10},{"EN APRENDIZAJE";"REFORZAR APRENDIZAJE";"FALTA PRACTICA";"ACEPTABLE";"BUENO";"MUY BUENO";"SOBRESALIENTE";"EXCELENTE"})</f>
        <v>REFORZAR APRENDIZAJE</v>
      </c>
      <c r="G27" s="12">
        <f t="shared" si="0"/>
        <v>3.6</v>
      </c>
      <c r="H27" s="12">
        <f t="shared" si="1"/>
        <v>216</v>
      </c>
      <c r="I27" s="12">
        <v>51</v>
      </c>
      <c r="J27" s="12">
        <v>40</v>
      </c>
      <c r="K27" s="12">
        <v>34</v>
      </c>
      <c r="L27" s="12">
        <v>25</v>
      </c>
      <c r="M27" s="12">
        <v>37</v>
      </c>
      <c r="N27" s="12">
        <v>29</v>
      </c>
    </row>
    <row r="28" spans="2:14" x14ac:dyDescent="0.25">
      <c r="B28" s="83">
        <v>22</v>
      </c>
      <c r="C28" s="5" t="s">
        <v>203</v>
      </c>
      <c r="D28" s="5" t="s">
        <v>197</v>
      </c>
      <c r="E28" s="5" t="s">
        <v>35</v>
      </c>
      <c r="F28" s="8" t="str">
        <f>LOOKUP(G28,{0;3;4;5;6;7;8;9;10},{"EN APRENDIZAJE";"REFORZAR APRENDIZAJE";"FALTA PRACTICA";"ACEPTABLE";"BUENO";"MUY BUENO";"SOBRESALIENTE";"EXCELENTE"})</f>
        <v>REFORZAR APRENDIZAJE</v>
      </c>
      <c r="G28" s="12">
        <f t="shared" si="0"/>
        <v>3.5333333333333337</v>
      </c>
      <c r="H28" s="12">
        <f t="shared" si="1"/>
        <v>212</v>
      </c>
      <c r="I28" s="12">
        <v>37</v>
      </c>
      <c r="J28" s="12">
        <v>29</v>
      </c>
      <c r="K28" s="12">
        <v>45</v>
      </c>
      <c r="L28" s="12">
        <v>37</v>
      </c>
      <c r="M28" s="12">
        <v>34</v>
      </c>
      <c r="N28" s="12">
        <v>30</v>
      </c>
    </row>
    <row r="29" spans="2:14" x14ac:dyDescent="0.25">
      <c r="B29" s="83">
        <v>23</v>
      </c>
      <c r="C29" s="5" t="s">
        <v>208</v>
      </c>
      <c r="D29" s="5" t="s">
        <v>209</v>
      </c>
      <c r="E29" s="5" t="s">
        <v>140</v>
      </c>
      <c r="F29" s="8" t="str">
        <f>LOOKUP(G29,{0;3;4;5;6;7;8;9;10},{"EN APRENDIZAJE";"REFORZAR APRENDIZAJE";"FALTA PRACTICA";"ACEPTABLE";"BUENO";"MUY BUENO";"SOBRESALIENTE";"EXCELENTE"})</f>
        <v>EN APRENDIZAJE</v>
      </c>
      <c r="G29" s="12">
        <f t="shared" si="0"/>
        <v>0</v>
      </c>
      <c r="H29" s="12">
        <f t="shared" si="1"/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2:14" x14ac:dyDescent="0.25">
      <c r="B30" s="83">
        <v>24</v>
      </c>
      <c r="C30" s="5" t="s">
        <v>214</v>
      </c>
      <c r="D30" s="5" t="s">
        <v>147</v>
      </c>
      <c r="E30" s="5" t="s">
        <v>33</v>
      </c>
      <c r="F30" s="8" t="str">
        <f>LOOKUP(G30,{0;3;4;5;6;7;8;9;10},{"EN APRENDIZAJE";"REFORZAR APRENDIZAJE";"FALTA PRACTICA";"ACEPTABLE";"BUENO";"MUY BUENO";"SOBRESALIENTE";"EXCELENTE"})</f>
        <v>EN APRENDIZAJE</v>
      </c>
      <c r="G30" s="12">
        <f t="shared" si="0"/>
        <v>0</v>
      </c>
      <c r="H30" s="12">
        <f t="shared" si="1"/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2:14" x14ac:dyDescent="0.25">
      <c r="B31" s="83">
        <v>25</v>
      </c>
      <c r="C31" s="5" t="s">
        <v>204</v>
      </c>
      <c r="D31" s="5" t="s">
        <v>199</v>
      </c>
      <c r="E31" s="5" t="s">
        <v>121</v>
      </c>
      <c r="F31" s="8" t="str">
        <f>LOOKUP(G31,{0;3;4;5;6;7;8;9;10},{"EN APRENDIZAJE";"REFORZAR APRENDIZAJE";"FALTA PRACTICA";"ACEPTABLE";"BUENO";"MUY BUENO";"SOBRESALIENTE";"EXCELENTE"})</f>
        <v>EN APRENDIZAJE</v>
      </c>
      <c r="G31" s="12">
        <f t="shared" si="0"/>
        <v>0</v>
      </c>
      <c r="H31" s="12">
        <f t="shared" si="1"/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</sheetData>
  <sortState ref="C7:N20">
    <sortCondition ref="F7:F20" customList="EXCELENTE,SOBRE SALIENTE,MUY BUENO,BUENO,ACEPTABLE,FALTA PRACTICA,REFORZAR APRENDIZAJE,EN APRENDIZAJE"/>
    <sortCondition ref="C7:C20"/>
  </sortState>
  <mergeCells count="8">
    <mergeCell ref="B1:F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N34"/>
  <sheetViews>
    <sheetView zoomScale="70" zoomScaleNormal="70" workbookViewId="0"/>
  </sheetViews>
  <sheetFormatPr baseColWidth="10" defaultColWidth="11.42578125" defaultRowHeight="15" x14ac:dyDescent="0.25"/>
  <cols>
    <col min="2" max="2" width="6.42578125" bestFit="1" customWidth="1"/>
    <col min="3" max="3" width="35.140625" customWidth="1"/>
    <col min="4" max="4" width="17" customWidth="1"/>
    <col min="5" max="5" width="15.5703125" customWidth="1"/>
    <col min="6" max="6" width="23.42578125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0"/>
      <c r="H1" s="80"/>
      <c r="I1" s="80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57</v>
      </c>
      <c r="D5" s="102"/>
      <c r="E5" s="102"/>
      <c r="F5" s="102"/>
      <c r="I5" s="108" t="s">
        <v>325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5" t="s">
        <v>4</v>
      </c>
      <c r="H6" s="15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137</v>
      </c>
      <c r="D7" s="5" t="s">
        <v>220</v>
      </c>
      <c r="E7" s="5" t="s">
        <v>35</v>
      </c>
      <c r="F7" s="3" t="str">
        <f>LOOKUP(G7,{0;3;4;5;6;7;8;9;10},{"EN APRENDIZAJE";"REFORZAR APRENDIZAJE";"FALTA PRACTICA";"ACEPTABLE";"BUENO";"MUY BUENO";"SOBRESALIENTE";"EXCELENTE"})</f>
        <v>ACEPTABLE</v>
      </c>
      <c r="G7" s="8">
        <f t="shared" ref="G7:G34" si="0">AVERAGE(I7:N7)/10</f>
        <v>5.0999999999999996</v>
      </c>
      <c r="H7" s="12">
        <f t="shared" ref="H7:H34" si="1">SUM(I7:N7)</f>
        <v>306</v>
      </c>
      <c r="I7" s="12">
        <v>50</v>
      </c>
      <c r="J7" s="12">
        <v>48</v>
      </c>
      <c r="K7" s="12">
        <v>55</v>
      </c>
      <c r="L7" s="12">
        <v>52</v>
      </c>
      <c r="M7" s="12">
        <v>51</v>
      </c>
      <c r="N7" s="12">
        <v>50</v>
      </c>
    </row>
    <row r="8" spans="1:14" x14ac:dyDescent="0.25">
      <c r="B8" s="83">
        <v>2</v>
      </c>
      <c r="C8" s="5" t="s">
        <v>132</v>
      </c>
      <c r="D8" s="5" t="s">
        <v>220</v>
      </c>
      <c r="E8" s="5" t="s">
        <v>35</v>
      </c>
      <c r="F8" s="3" t="str">
        <f>LOOKUP(G8,{0;3;4;5;6;7;8;9;10},{"EN APRENDIZAJE";"REFORZAR APRENDIZAJE";"FALTA PRACTICA";"ACEPTABLE";"BUENO";"MUY BUENO";"SOBRESALIENTE";"EXCELENTE"})</f>
        <v>FALTA PRACTICA</v>
      </c>
      <c r="G8" s="8">
        <f t="shared" si="0"/>
        <v>4.9000000000000004</v>
      </c>
      <c r="H8" s="12">
        <f t="shared" si="1"/>
        <v>294</v>
      </c>
      <c r="I8" s="12">
        <v>45</v>
      </c>
      <c r="J8" s="12">
        <v>43</v>
      </c>
      <c r="K8" s="12">
        <v>51</v>
      </c>
      <c r="L8" s="12">
        <v>48</v>
      </c>
      <c r="M8" s="12">
        <v>55</v>
      </c>
      <c r="N8" s="12">
        <v>52</v>
      </c>
    </row>
    <row r="9" spans="1:14" x14ac:dyDescent="0.25">
      <c r="B9" s="83">
        <v>3</v>
      </c>
      <c r="C9" s="5" t="s">
        <v>129</v>
      </c>
      <c r="D9" s="5" t="s">
        <v>125</v>
      </c>
      <c r="E9" s="5" t="s">
        <v>33</v>
      </c>
      <c r="F9" s="3" t="str">
        <f>LOOKUP(G9,{0;3;4;5;6;7;8;9;10},{"EN APRENDIZAJE";"REFORZAR APRENDIZAJE";"FALTA PRACTICA";"ACEPTABLE";"BUENO";"MUY BUENO";"SOBRESALIENTE";"EXCELENTE"})</f>
        <v>FALTA PRACTICA</v>
      </c>
      <c r="G9" s="8">
        <f t="shared" si="0"/>
        <v>4.8333333333333339</v>
      </c>
      <c r="H9" s="12">
        <f t="shared" si="1"/>
        <v>290</v>
      </c>
      <c r="I9" s="12">
        <v>45</v>
      </c>
      <c r="J9" s="12">
        <v>40</v>
      </c>
      <c r="K9" s="12">
        <v>53</v>
      </c>
      <c r="L9" s="12">
        <v>49</v>
      </c>
      <c r="M9" s="12">
        <v>53</v>
      </c>
      <c r="N9" s="12">
        <v>50</v>
      </c>
    </row>
    <row r="10" spans="1:14" x14ac:dyDescent="0.25">
      <c r="B10" s="83">
        <v>4</v>
      </c>
      <c r="C10" s="5" t="s">
        <v>135</v>
      </c>
      <c r="D10" s="5" t="s">
        <v>220</v>
      </c>
      <c r="E10" s="5" t="s">
        <v>35</v>
      </c>
      <c r="F10" s="3" t="str">
        <f>LOOKUP(G10,{0;3;4;5;6;7;8;9;10},{"EN APRENDIZAJE";"REFORZAR APRENDIZAJE";"FALTA PRACTICA";"ACEPTABLE";"BUENO";"MUY BUENO";"SOBRESALIENTE";"EXCELENTE"})</f>
        <v>FALTA PRACTICA</v>
      </c>
      <c r="G10" s="8">
        <f t="shared" si="0"/>
        <v>4.8166666666666664</v>
      </c>
      <c r="H10" s="12">
        <f t="shared" si="1"/>
        <v>289</v>
      </c>
      <c r="I10" s="12">
        <v>48</v>
      </c>
      <c r="J10" s="12">
        <v>49</v>
      </c>
      <c r="K10" s="12">
        <v>53</v>
      </c>
      <c r="L10" s="12">
        <v>50</v>
      </c>
      <c r="M10" s="12">
        <v>42</v>
      </c>
      <c r="N10" s="12">
        <v>47</v>
      </c>
    </row>
    <row r="11" spans="1:14" x14ac:dyDescent="0.25">
      <c r="B11" s="83">
        <v>5</v>
      </c>
      <c r="C11" s="5" t="s">
        <v>227</v>
      </c>
      <c r="D11" s="5" t="s">
        <v>224</v>
      </c>
      <c r="E11" s="5" t="s">
        <v>33</v>
      </c>
      <c r="F11" s="3" t="str">
        <f>LOOKUP(G11,{0;3;4;5;6;7;8;9;10},{"EN APRENDIZAJE";"REFORZAR APRENDIZAJE";"FALTA PRACTICA";"ACEPTABLE";"BUENO";"MUY BUENO";"SOBRESALIENTE";"EXCELENTE"})</f>
        <v>FALTA PRACTICA</v>
      </c>
      <c r="G11" s="8">
        <f t="shared" si="0"/>
        <v>4.8166666666666664</v>
      </c>
      <c r="H11" s="12">
        <f t="shared" si="1"/>
        <v>289</v>
      </c>
      <c r="I11" s="12">
        <v>42</v>
      </c>
      <c r="J11" s="12">
        <v>45</v>
      </c>
      <c r="K11" s="12">
        <v>49</v>
      </c>
      <c r="L11" s="12">
        <v>47</v>
      </c>
      <c r="M11" s="12">
        <v>52</v>
      </c>
      <c r="N11" s="12">
        <v>54</v>
      </c>
    </row>
    <row r="12" spans="1:14" x14ac:dyDescent="0.25">
      <c r="B12" s="83">
        <v>6</v>
      </c>
      <c r="C12" s="5" t="s">
        <v>136</v>
      </c>
      <c r="D12" s="5" t="s">
        <v>220</v>
      </c>
      <c r="E12" s="5" t="s">
        <v>35</v>
      </c>
      <c r="F12" s="3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4.6833333333333336</v>
      </c>
      <c r="H12" s="12">
        <f t="shared" si="1"/>
        <v>281</v>
      </c>
      <c r="I12" s="12">
        <v>43</v>
      </c>
      <c r="J12" s="12">
        <v>45</v>
      </c>
      <c r="K12" s="12">
        <v>49</v>
      </c>
      <c r="L12" s="12">
        <v>47</v>
      </c>
      <c r="M12" s="12">
        <v>50</v>
      </c>
      <c r="N12" s="12">
        <v>47</v>
      </c>
    </row>
    <row r="13" spans="1:14" x14ac:dyDescent="0.25">
      <c r="B13" s="83">
        <v>7</v>
      </c>
      <c r="C13" s="5" t="s">
        <v>221</v>
      </c>
      <c r="D13" s="5" t="s">
        <v>197</v>
      </c>
      <c r="E13" s="5" t="s">
        <v>35</v>
      </c>
      <c r="F13" s="3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4.45</v>
      </c>
      <c r="H13" s="12">
        <f t="shared" si="1"/>
        <v>267</v>
      </c>
      <c r="I13" s="12">
        <v>44</v>
      </c>
      <c r="J13" s="12">
        <v>40</v>
      </c>
      <c r="K13" s="12">
        <v>48</v>
      </c>
      <c r="L13" s="12">
        <v>45</v>
      </c>
      <c r="M13" s="12">
        <v>46</v>
      </c>
      <c r="N13" s="12">
        <v>44</v>
      </c>
    </row>
    <row r="14" spans="1:14" x14ac:dyDescent="0.25">
      <c r="B14" s="83">
        <v>8</v>
      </c>
      <c r="C14" s="3" t="s">
        <v>323</v>
      </c>
      <c r="D14" s="3" t="s">
        <v>220</v>
      </c>
      <c r="E14" s="3" t="s">
        <v>35</v>
      </c>
      <c r="F14" s="3" t="str">
        <f>LOOKUP(G14,{0;3;4;5;6;7;8;9;10},{"EN APRENDIZAJE";"REFORZAR APRENDIZAJE";"FALTA PRACTICA";"ACEPTABLE";"BUENO";"MUY BUENO";"SOBRESALIENTE";"EXCELENTE"})</f>
        <v>FALTA PRACTICA</v>
      </c>
      <c r="G14" s="8">
        <f t="shared" si="0"/>
        <v>4.3833333333333337</v>
      </c>
      <c r="H14" s="12">
        <f t="shared" si="1"/>
        <v>263</v>
      </c>
      <c r="I14" s="12">
        <v>43</v>
      </c>
      <c r="J14" s="12">
        <v>45</v>
      </c>
      <c r="K14" s="12">
        <v>41</v>
      </c>
      <c r="L14" s="12">
        <v>40</v>
      </c>
      <c r="M14" s="12">
        <v>48</v>
      </c>
      <c r="N14" s="12">
        <v>46</v>
      </c>
    </row>
    <row r="15" spans="1:14" x14ac:dyDescent="0.25">
      <c r="B15" s="83">
        <v>9</v>
      </c>
      <c r="C15" s="5" t="s">
        <v>130</v>
      </c>
      <c r="D15" s="5" t="s">
        <v>125</v>
      </c>
      <c r="E15" s="5" t="s">
        <v>33</v>
      </c>
      <c r="F15" s="3" t="str">
        <f>LOOKUP(G15,{0;3;4;5;6;7;8;9;10},{"EN APRENDIZAJE";"REFORZAR APRENDIZAJE";"FALTA PRACTICA";"ACEPTABLE";"BUENO";"MUY BUENO";"SOBRESALIENTE";"EXCELENTE"})</f>
        <v>FALTA PRACTICA</v>
      </c>
      <c r="G15" s="8">
        <f t="shared" si="0"/>
        <v>4.3666666666666663</v>
      </c>
      <c r="H15" s="12">
        <f t="shared" si="1"/>
        <v>262</v>
      </c>
      <c r="I15" s="12">
        <v>42</v>
      </c>
      <c r="J15" s="12">
        <v>45</v>
      </c>
      <c r="K15" s="12">
        <v>49</v>
      </c>
      <c r="L15" s="12">
        <v>48</v>
      </c>
      <c r="M15" s="12">
        <v>40</v>
      </c>
      <c r="N15" s="12">
        <v>38</v>
      </c>
    </row>
    <row r="16" spans="1:14" x14ac:dyDescent="0.25">
      <c r="B16" s="83">
        <v>10</v>
      </c>
      <c r="C16" s="5" t="s">
        <v>234</v>
      </c>
      <c r="D16" s="5" t="s">
        <v>125</v>
      </c>
      <c r="E16" s="5" t="s">
        <v>33</v>
      </c>
      <c r="F16" s="3" t="str">
        <f>LOOKUP(G16,{0;3;4;5;6;7;8;9;10},{"EN APRENDIZAJE";"REFORZAR APRENDIZAJE";"FALTA PRACTICA";"ACEPTABLE";"BUENO";"MUY BUENO";"SOBRESALIENTE";"EXCELENTE"})</f>
        <v>FALTA PRACTICA</v>
      </c>
      <c r="G16" s="8">
        <f t="shared" si="0"/>
        <v>4.3666666666666663</v>
      </c>
      <c r="H16" s="12">
        <f t="shared" si="1"/>
        <v>262</v>
      </c>
      <c r="I16" s="12">
        <v>45</v>
      </c>
      <c r="J16" s="12">
        <v>43</v>
      </c>
      <c r="K16" s="12">
        <v>50</v>
      </c>
      <c r="L16" s="12">
        <v>47</v>
      </c>
      <c r="M16" s="12">
        <v>40</v>
      </c>
      <c r="N16" s="12">
        <v>37</v>
      </c>
    </row>
    <row r="17" spans="2:14" x14ac:dyDescent="0.25">
      <c r="B17" s="83">
        <v>11</v>
      </c>
      <c r="C17" s="5" t="s">
        <v>222</v>
      </c>
      <c r="D17" s="5" t="s">
        <v>201</v>
      </c>
      <c r="E17" s="5" t="s">
        <v>105</v>
      </c>
      <c r="F17" s="3" t="str">
        <f>LOOKUP(G17,{0;3;4;5;6;7;8;9;10},{"EN APRENDIZAJE";"REFORZAR APRENDIZAJE";"FALTA PRACTICA";"ACEPTABLE";"BUENO";"MUY BUENO";"SOBRESALIENTE";"EXCELENTE"})</f>
        <v>FALTA PRACTICA</v>
      </c>
      <c r="G17" s="8">
        <f t="shared" si="0"/>
        <v>4.3333333333333339</v>
      </c>
      <c r="H17" s="12">
        <f t="shared" si="1"/>
        <v>260</v>
      </c>
      <c r="I17" s="12">
        <v>41</v>
      </c>
      <c r="J17" s="12">
        <v>40</v>
      </c>
      <c r="K17" s="12">
        <v>48</v>
      </c>
      <c r="L17" s="12">
        <v>46</v>
      </c>
      <c r="M17" s="12">
        <v>44</v>
      </c>
      <c r="N17" s="12">
        <v>41</v>
      </c>
    </row>
    <row r="18" spans="2:14" x14ac:dyDescent="0.25">
      <c r="B18" s="83">
        <v>12</v>
      </c>
      <c r="C18" s="5" t="s">
        <v>226</v>
      </c>
      <c r="D18" s="5" t="s">
        <v>199</v>
      </c>
      <c r="E18" s="5" t="s">
        <v>121</v>
      </c>
      <c r="F18" s="3" t="str">
        <f>LOOKUP(G18,{0;3;4;5;6;7;8;9;10},{"EN APRENDIZAJE";"REFORZAR APRENDIZAJE";"FALTA PRACTICA";"ACEPTABLE";"BUENO";"MUY BUENO";"SOBRESALIENTE";"EXCELENTE"})</f>
        <v>FALTA PRACTICA</v>
      </c>
      <c r="G18" s="8">
        <f t="shared" si="0"/>
        <v>4.2</v>
      </c>
      <c r="H18" s="12">
        <f t="shared" si="1"/>
        <v>252</v>
      </c>
      <c r="I18" s="12">
        <v>40</v>
      </c>
      <c r="J18" s="12">
        <v>37</v>
      </c>
      <c r="K18" s="12">
        <v>47</v>
      </c>
      <c r="L18" s="12">
        <v>45</v>
      </c>
      <c r="M18" s="12">
        <v>43</v>
      </c>
      <c r="N18" s="12">
        <v>40</v>
      </c>
    </row>
    <row r="19" spans="2:14" x14ac:dyDescent="0.25">
      <c r="B19" s="83">
        <v>13</v>
      </c>
      <c r="C19" s="5" t="s">
        <v>228</v>
      </c>
      <c r="D19" s="5" t="s">
        <v>125</v>
      </c>
      <c r="E19" s="5" t="s">
        <v>33</v>
      </c>
      <c r="F19" s="3" t="str">
        <f>LOOKUP(G19,{0;3;4;5;6;7;8;9;10},{"EN APRENDIZAJE";"REFORZAR APRENDIZAJE";"FALTA PRACTICA";"ACEPTABLE";"BUENO";"MUY BUENO";"SOBRESALIENTE";"EXCELENTE"})</f>
        <v>FALTA PRACTICA</v>
      </c>
      <c r="G19" s="8">
        <f t="shared" si="0"/>
        <v>4.1833333333333336</v>
      </c>
      <c r="H19" s="12">
        <f t="shared" si="1"/>
        <v>251</v>
      </c>
      <c r="I19" s="12">
        <v>37</v>
      </c>
      <c r="J19" s="12">
        <v>40</v>
      </c>
      <c r="K19" s="12">
        <v>42</v>
      </c>
      <c r="L19" s="12">
        <v>41</v>
      </c>
      <c r="M19" s="12">
        <v>47</v>
      </c>
      <c r="N19" s="12">
        <v>44</v>
      </c>
    </row>
    <row r="20" spans="2:14" x14ac:dyDescent="0.25">
      <c r="B20" s="83">
        <v>14</v>
      </c>
      <c r="C20" s="5" t="s">
        <v>131</v>
      </c>
      <c r="D20" s="5" t="s">
        <v>220</v>
      </c>
      <c r="E20" s="5" t="s">
        <v>35</v>
      </c>
      <c r="F20" s="3" t="str">
        <f>LOOKUP(G20,{0;3;4;5;6;7;8;9;10},{"EN APRENDIZAJE";"REFORZAR APRENDIZAJE";"FALTA PRACTICA";"ACEPTABLE";"BUENO";"MUY BUENO";"SOBRESALIENTE";"EXCELENTE"})</f>
        <v>FALTA PRACTICA</v>
      </c>
      <c r="G20" s="8">
        <f t="shared" si="0"/>
        <v>4.1500000000000004</v>
      </c>
      <c r="H20" s="12">
        <f t="shared" si="1"/>
        <v>249</v>
      </c>
      <c r="I20" s="12">
        <v>37</v>
      </c>
      <c r="J20" s="12">
        <v>32</v>
      </c>
      <c r="K20" s="12">
        <v>42</v>
      </c>
      <c r="L20" s="12">
        <v>45</v>
      </c>
      <c r="M20" s="12">
        <v>46</v>
      </c>
      <c r="N20" s="12">
        <v>47</v>
      </c>
    </row>
    <row r="21" spans="2:14" x14ac:dyDescent="0.25">
      <c r="B21" s="83">
        <v>15</v>
      </c>
      <c r="C21" s="5" t="s">
        <v>237</v>
      </c>
      <c r="D21" s="5" t="s">
        <v>199</v>
      </c>
      <c r="E21" s="5" t="s">
        <v>121</v>
      </c>
      <c r="F21" s="3" t="str">
        <f>LOOKUP(G21,{0;3;4;5;6;7;8;9;10},{"EN APRENDIZAJE";"REFORZAR APRENDIZAJE";"FALTA PRACTICA";"ACEPTABLE";"BUENO";"MUY BUENO";"SOBRESALIENTE";"EXCELENTE"})</f>
        <v>FALTA PRACTICA</v>
      </c>
      <c r="G21" s="8">
        <f t="shared" si="0"/>
        <v>4.05</v>
      </c>
      <c r="H21" s="12">
        <f t="shared" si="1"/>
        <v>243</v>
      </c>
      <c r="I21" s="12">
        <v>41</v>
      </c>
      <c r="J21" s="12">
        <v>41</v>
      </c>
      <c r="K21" s="12">
        <v>41</v>
      </c>
      <c r="L21" s="12">
        <v>40</v>
      </c>
      <c r="M21" s="12">
        <v>41</v>
      </c>
      <c r="N21" s="12">
        <v>39</v>
      </c>
    </row>
    <row r="22" spans="2:14" x14ac:dyDescent="0.25">
      <c r="B22" s="83">
        <v>16</v>
      </c>
      <c r="C22" s="3" t="s">
        <v>320</v>
      </c>
      <c r="D22" s="3" t="s">
        <v>190</v>
      </c>
      <c r="E22" s="3" t="s">
        <v>33</v>
      </c>
      <c r="F22" s="3" t="str">
        <f>LOOKUP(G22,{0;3;4;5;6;7;8;9;10},{"EN APRENDIZAJE";"REFORZAR APRENDIZAJE";"FALTA PRACTICA";"ACEPTABLE";"BUENO";"MUY BUENO";"SOBRESALIENTE";"EXCELENTE"})</f>
        <v>REFORZAR APRENDIZAJE</v>
      </c>
      <c r="G22" s="8">
        <f t="shared" si="0"/>
        <v>3.9333333333333336</v>
      </c>
      <c r="H22" s="12">
        <f t="shared" si="1"/>
        <v>236</v>
      </c>
      <c r="I22" s="12">
        <v>40</v>
      </c>
      <c r="J22" s="12">
        <v>37</v>
      </c>
      <c r="K22" s="12">
        <v>37</v>
      </c>
      <c r="L22" s="12">
        <v>35</v>
      </c>
      <c r="M22" s="12">
        <v>45</v>
      </c>
      <c r="N22" s="12">
        <v>42</v>
      </c>
    </row>
    <row r="23" spans="2:14" x14ac:dyDescent="0.25">
      <c r="B23" s="83">
        <v>17</v>
      </c>
      <c r="C23" s="5" t="s">
        <v>233</v>
      </c>
      <c r="D23" s="5" t="s">
        <v>199</v>
      </c>
      <c r="E23" s="5" t="s">
        <v>121</v>
      </c>
      <c r="F23" s="3" t="str">
        <f>LOOKUP(G23,{0;3;4;5;6;7;8;9;10},{"EN APRENDIZAJE";"REFORZAR APRENDIZAJE";"FALTA PRACTICA";"ACEPTABLE";"BUENO";"MUY BUENO";"SOBRESALIENTE";"EXCELENTE"})</f>
        <v>REFORZAR APRENDIZAJE</v>
      </c>
      <c r="G23" s="8">
        <f t="shared" si="0"/>
        <v>3.8666666666666663</v>
      </c>
      <c r="H23" s="12">
        <f t="shared" si="1"/>
        <v>232</v>
      </c>
      <c r="I23" s="12">
        <v>38</v>
      </c>
      <c r="J23" s="12">
        <v>40</v>
      </c>
      <c r="K23" s="12">
        <v>39</v>
      </c>
      <c r="L23" s="12">
        <v>37</v>
      </c>
      <c r="M23" s="12">
        <v>41</v>
      </c>
      <c r="N23" s="12">
        <v>37</v>
      </c>
    </row>
    <row r="24" spans="2:14" x14ac:dyDescent="0.25">
      <c r="B24" s="83">
        <v>18</v>
      </c>
      <c r="C24" s="5" t="s">
        <v>128</v>
      </c>
      <c r="D24" s="5" t="s">
        <v>104</v>
      </c>
      <c r="E24" s="5" t="s">
        <v>33</v>
      </c>
      <c r="F24" s="3" t="str">
        <f>LOOKUP(G24,{0;3;4;5;6;7;8;9;10},{"EN APRENDIZAJE";"REFORZAR APRENDIZAJE";"FALTA PRACTICA";"ACEPTABLE";"BUENO";"MUY BUENO";"SOBRESALIENTE";"EXCELENTE"})</f>
        <v>REFORZAR APRENDIZAJE</v>
      </c>
      <c r="G24" s="8">
        <f t="shared" si="0"/>
        <v>3.8666666666666663</v>
      </c>
      <c r="H24" s="12">
        <f t="shared" si="1"/>
        <v>232</v>
      </c>
      <c r="I24" s="12">
        <v>40</v>
      </c>
      <c r="J24" s="12">
        <v>39</v>
      </c>
      <c r="K24" s="12">
        <v>39</v>
      </c>
      <c r="L24" s="12">
        <v>38</v>
      </c>
      <c r="M24" s="12">
        <v>39</v>
      </c>
      <c r="N24" s="12">
        <v>37</v>
      </c>
    </row>
    <row r="25" spans="2:14" x14ac:dyDescent="0.25">
      <c r="B25" s="83">
        <v>19</v>
      </c>
      <c r="C25" s="5" t="s">
        <v>133</v>
      </c>
      <c r="D25" s="5" t="s">
        <v>220</v>
      </c>
      <c r="E25" s="5" t="s">
        <v>35</v>
      </c>
      <c r="F25" s="3" t="str">
        <f>LOOKUP(G25,{0;3;4;5;6;7;8;9;10},{"EN APRENDIZAJE";"REFORZAR APRENDIZAJE";"FALTA PRACTICA";"ACEPTABLE";"BUENO";"MUY BUENO";"SOBRESALIENTE";"EXCELENTE"})</f>
        <v>REFORZAR APRENDIZAJE</v>
      </c>
      <c r="G25" s="8">
        <f t="shared" si="0"/>
        <v>3.8166666666666664</v>
      </c>
      <c r="H25" s="12">
        <f t="shared" si="1"/>
        <v>229</v>
      </c>
      <c r="I25" s="12">
        <v>35</v>
      </c>
      <c r="J25" s="12">
        <v>37</v>
      </c>
      <c r="K25" s="12">
        <v>40</v>
      </c>
      <c r="L25" s="12">
        <v>38</v>
      </c>
      <c r="M25" s="12">
        <v>41</v>
      </c>
      <c r="N25" s="12">
        <v>38</v>
      </c>
    </row>
    <row r="26" spans="2:14" x14ac:dyDescent="0.25">
      <c r="B26" s="83">
        <v>20</v>
      </c>
      <c r="C26" s="5" t="s">
        <v>225</v>
      </c>
      <c r="D26" s="5" t="s">
        <v>125</v>
      </c>
      <c r="E26" s="5" t="s">
        <v>33</v>
      </c>
      <c r="F26" s="3" t="str">
        <f>LOOKUP(G26,{0;3;4;5;6;7;8;9;10},{"EN APRENDIZAJE";"REFORZAR APRENDIZAJE";"FALTA PRACTICA";"ACEPTABLE";"BUENO";"MUY BUENO";"SOBRESALIENTE";"EXCELENTE"})</f>
        <v>REFORZAR APRENDIZAJE</v>
      </c>
      <c r="G26" s="8">
        <f t="shared" si="0"/>
        <v>3.7333333333333334</v>
      </c>
      <c r="H26" s="12">
        <f t="shared" si="1"/>
        <v>224</v>
      </c>
      <c r="I26" s="12">
        <v>42</v>
      </c>
      <c r="J26" s="12">
        <v>36</v>
      </c>
      <c r="K26" s="12">
        <v>40</v>
      </c>
      <c r="L26" s="12">
        <v>36</v>
      </c>
      <c r="M26" s="12">
        <v>38</v>
      </c>
      <c r="N26" s="12">
        <v>32</v>
      </c>
    </row>
    <row r="27" spans="2:14" x14ac:dyDescent="0.25">
      <c r="B27" s="83">
        <v>21</v>
      </c>
      <c r="C27" s="5" t="s">
        <v>134</v>
      </c>
      <c r="D27" s="5" t="s">
        <v>220</v>
      </c>
      <c r="E27" s="5" t="s">
        <v>35</v>
      </c>
      <c r="F27" s="3" t="str">
        <f>LOOKUP(G27,{0;3;4;5;6;7;8;9;10},{"EN APRENDIZAJE";"REFORZAR APRENDIZAJE";"FALTA PRACTICA";"ACEPTABLE";"BUENO";"MUY BUENO";"SOBRESALIENTE";"EXCELENTE"})</f>
        <v>REFORZAR APRENDIZAJE</v>
      </c>
      <c r="G27" s="8">
        <f t="shared" si="0"/>
        <v>3.7166666666666663</v>
      </c>
      <c r="H27" s="12">
        <f t="shared" si="1"/>
        <v>223</v>
      </c>
      <c r="I27" s="12">
        <v>37</v>
      </c>
      <c r="J27" s="12">
        <v>40</v>
      </c>
      <c r="K27" s="12">
        <v>35</v>
      </c>
      <c r="L27" s="12">
        <v>34</v>
      </c>
      <c r="M27" s="12">
        <v>40</v>
      </c>
      <c r="N27" s="12">
        <v>37</v>
      </c>
    </row>
    <row r="28" spans="2:14" x14ac:dyDescent="0.25">
      <c r="B28" s="83">
        <v>22</v>
      </c>
      <c r="C28" s="5" t="s">
        <v>223</v>
      </c>
      <c r="D28" s="5" t="s">
        <v>224</v>
      </c>
      <c r="E28" s="5" t="s">
        <v>33</v>
      </c>
      <c r="F28" s="3" t="str">
        <f>LOOKUP(G28,{0;3;4;5;6;7;8;9;10},{"EN APRENDIZAJE";"REFORZAR APRENDIZAJE";"FALTA PRACTICA";"ACEPTABLE";"BUENO";"MUY BUENO";"SOBRESALIENTE";"EXCELENTE"})</f>
        <v>REFORZAR APRENDIZAJE</v>
      </c>
      <c r="G28" s="8">
        <f t="shared" si="0"/>
        <v>3.6</v>
      </c>
      <c r="H28" s="12">
        <f t="shared" si="1"/>
        <v>216</v>
      </c>
      <c r="I28" s="12">
        <v>44</v>
      </c>
      <c r="J28" s="12">
        <v>37</v>
      </c>
      <c r="K28" s="12">
        <v>33</v>
      </c>
      <c r="L28" s="12">
        <v>31</v>
      </c>
      <c r="M28" s="12">
        <v>35</v>
      </c>
      <c r="N28" s="12">
        <v>36</v>
      </c>
    </row>
    <row r="29" spans="2:14" x14ac:dyDescent="0.25">
      <c r="B29" s="83">
        <v>23</v>
      </c>
      <c r="C29" s="5" t="s">
        <v>230</v>
      </c>
      <c r="D29" s="5" t="s">
        <v>125</v>
      </c>
      <c r="E29" s="5" t="s">
        <v>33</v>
      </c>
      <c r="F29" s="3" t="str">
        <f>LOOKUP(G29,{0;3;4;5;6;7;8;9;10},{"EN APRENDIZAJE";"REFORZAR APRENDIZAJE";"FALTA PRACTICA";"ACEPTABLE";"BUENO";"MUY BUENO";"SOBRESALIENTE";"EXCELENTE"})</f>
        <v>REFORZAR APRENDIZAJE</v>
      </c>
      <c r="G29" s="8">
        <f t="shared" si="0"/>
        <v>3.5166666666666666</v>
      </c>
      <c r="H29" s="12">
        <f t="shared" si="1"/>
        <v>211</v>
      </c>
      <c r="I29" s="12">
        <v>30</v>
      </c>
      <c r="J29" s="12">
        <v>33</v>
      </c>
      <c r="K29" s="12">
        <v>38</v>
      </c>
      <c r="L29" s="12">
        <v>35</v>
      </c>
      <c r="M29" s="12">
        <v>39</v>
      </c>
      <c r="N29" s="12">
        <v>36</v>
      </c>
    </row>
    <row r="30" spans="2:14" x14ac:dyDescent="0.25">
      <c r="B30" s="83">
        <v>24</v>
      </c>
      <c r="C30" s="5" t="s">
        <v>235</v>
      </c>
      <c r="D30" s="5" t="s">
        <v>236</v>
      </c>
      <c r="E30" s="5" t="s">
        <v>35</v>
      </c>
      <c r="F30" s="3" t="str">
        <f>LOOKUP(G30,{0;3;4;5;6;7;8;9;10},{"EN APRENDIZAJE";"REFORZAR APRENDIZAJE";"FALTA PRACTICA";"ACEPTABLE";"BUENO";"MUY BUENO";"SOBRESALIENTE";"EXCELENTE"})</f>
        <v>REFORZAR APRENDIZAJE</v>
      </c>
      <c r="G30" s="8">
        <f t="shared" si="0"/>
        <v>3.4833333333333334</v>
      </c>
      <c r="H30" s="12">
        <f t="shared" si="1"/>
        <v>209</v>
      </c>
      <c r="I30" s="12">
        <v>35</v>
      </c>
      <c r="J30" s="12">
        <v>30</v>
      </c>
      <c r="K30" s="12">
        <v>41</v>
      </c>
      <c r="L30" s="12">
        <v>37</v>
      </c>
      <c r="M30" s="12">
        <v>36</v>
      </c>
      <c r="N30" s="12">
        <v>30</v>
      </c>
    </row>
    <row r="31" spans="2:14" x14ac:dyDescent="0.25">
      <c r="B31" s="83">
        <v>25</v>
      </c>
      <c r="C31" s="5" t="s">
        <v>229</v>
      </c>
      <c r="D31" s="5" t="s">
        <v>199</v>
      </c>
      <c r="E31" s="5" t="s">
        <v>121</v>
      </c>
      <c r="F31" s="3" t="str">
        <f>LOOKUP(G31,{0;3;4;5;6;7;8;9;10},{"EN APRENDIZAJE";"REFORZAR APRENDIZAJE";"FALTA PRACTICA";"ACEPTABLE";"BUENO";"MUY BUENO";"SOBRESALIENTE";"EXCELENTE"})</f>
        <v>REFORZAR APRENDIZAJE</v>
      </c>
      <c r="G31" s="8">
        <f t="shared" si="0"/>
        <v>3.3833333333333337</v>
      </c>
      <c r="H31" s="12">
        <f t="shared" si="1"/>
        <v>203</v>
      </c>
      <c r="I31" s="12">
        <v>35</v>
      </c>
      <c r="J31" s="12">
        <v>33</v>
      </c>
      <c r="K31" s="12">
        <v>35</v>
      </c>
      <c r="L31" s="12">
        <v>32</v>
      </c>
      <c r="M31" s="12">
        <v>35</v>
      </c>
      <c r="N31" s="12">
        <v>33</v>
      </c>
    </row>
    <row r="32" spans="2:14" x14ac:dyDescent="0.25">
      <c r="B32" s="83">
        <v>26</v>
      </c>
      <c r="C32" s="5" t="s">
        <v>238</v>
      </c>
      <c r="D32" s="5" t="s">
        <v>199</v>
      </c>
      <c r="E32" s="5" t="s">
        <v>121</v>
      </c>
      <c r="F32" s="3" t="str">
        <f>LOOKUP(G32,{0;3;4;5;6;7;8;9;10},{"EN APRENDIZAJE";"REFORZAR APRENDIZAJE";"FALTA PRACTICA";"ACEPTABLE";"BUENO";"MUY BUENO";"SOBRESALIENTE";"EXCELENTE"})</f>
        <v>EN APRENDIZAJE</v>
      </c>
      <c r="G32" s="8">
        <f t="shared" si="0"/>
        <v>2.7833333333333332</v>
      </c>
      <c r="H32" s="12">
        <f t="shared" si="1"/>
        <v>167</v>
      </c>
      <c r="I32" s="12">
        <v>30</v>
      </c>
      <c r="J32" s="12">
        <v>29</v>
      </c>
      <c r="K32" s="12">
        <v>25</v>
      </c>
      <c r="L32" s="12">
        <v>28</v>
      </c>
      <c r="M32" s="12">
        <v>30</v>
      </c>
      <c r="N32" s="12">
        <v>25</v>
      </c>
    </row>
    <row r="33" spans="2:14" x14ac:dyDescent="0.25">
      <c r="B33" s="83">
        <v>27</v>
      </c>
      <c r="C33" s="5" t="s">
        <v>232</v>
      </c>
      <c r="D33" s="5" t="s">
        <v>125</v>
      </c>
      <c r="E33" s="5" t="s">
        <v>33</v>
      </c>
      <c r="F33" s="3" t="str">
        <f>LOOKUP(G33,{0;3;4;5;6;7;8;9;10},{"EN APRENDIZAJE";"REFORZAR APRENDIZAJE";"FALTA PRACTICA";"ACEPTABLE";"BUENO";"MUY BUENO";"SOBRESALIENTE";"EXCELENTE"})</f>
        <v>EN APRENDIZAJE</v>
      </c>
      <c r="G33" s="8">
        <f t="shared" si="0"/>
        <v>1.8333333333333333</v>
      </c>
      <c r="H33" s="12">
        <f t="shared" si="1"/>
        <v>110</v>
      </c>
      <c r="I33" s="12">
        <v>15</v>
      </c>
      <c r="J33" s="12">
        <v>20</v>
      </c>
      <c r="K33" s="12">
        <v>15</v>
      </c>
      <c r="L33" s="12">
        <v>20</v>
      </c>
      <c r="M33" s="12">
        <v>20</v>
      </c>
      <c r="N33" s="12">
        <v>20</v>
      </c>
    </row>
    <row r="34" spans="2:14" x14ac:dyDescent="0.25">
      <c r="B34" s="83">
        <v>28</v>
      </c>
      <c r="C34" s="5" t="s">
        <v>231</v>
      </c>
      <c r="D34" s="5" t="s">
        <v>197</v>
      </c>
      <c r="E34" s="5" t="s">
        <v>35</v>
      </c>
      <c r="F34" s="3" t="str">
        <f>LOOKUP(G34,{0;3;4;5;6;7;8;9;10},{"EN APRENDIZAJE";"REFORZAR APRENDIZAJE";"FALTA PRACTICA";"ACEPTABLE";"BUENO";"MUY BUENO";"SOBRESALIENTE";"EXCELENTE"})</f>
        <v>EN APRENDIZAJE</v>
      </c>
      <c r="G34" s="8">
        <f t="shared" si="0"/>
        <v>0</v>
      </c>
      <c r="H34" s="12">
        <f t="shared" si="1"/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</sheetData>
  <sortState ref="C7:N32">
    <sortCondition ref="F7:F32" customList="EXCELENTE,SOBRE SALIENTE,MUY BUENO,BUENO,ACEPTABLE,FALTA PRACTICA,REFORZAR APRENDIZAJE,EN APRENDIZAJE"/>
    <sortCondition ref="C7:C32"/>
  </sortState>
  <mergeCells count="8">
    <mergeCell ref="B1:F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0866141732283472" right="0.70866141732283472" top="0.74803149606299213" bottom="0.74803149606299213" header="0.31496062992125984" footer="0.31496062992125984"/>
  <pageSetup scale="90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N31"/>
  <sheetViews>
    <sheetView zoomScale="85" zoomScaleNormal="85" workbookViewId="0"/>
  </sheetViews>
  <sheetFormatPr baseColWidth="10" defaultColWidth="11.42578125" defaultRowHeight="15" x14ac:dyDescent="0.25"/>
  <cols>
    <col min="2" max="2" width="6.42578125" bestFit="1" customWidth="1"/>
    <col min="3" max="3" width="34.42578125" customWidth="1"/>
    <col min="4" max="4" width="16.85546875" customWidth="1"/>
    <col min="5" max="5" width="14.5703125" customWidth="1"/>
    <col min="6" max="6" width="20.7109375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87</v>
      </c>
      <c r="D5" s="102"/>
      <c r="E5" s="102"/>
      <c r="F5" s="102"/>
      <c r="I5" s="113" t="s">
        <v>329</v>
      </c>
      <c r="J5" s="114"/>
      <c r="K5" s="113" t="s">
        <v>330</v>
      </c>
      <c r="L5" s="114"/>
      <c r="M5" s="113" t="s">
        <v>331</v>
      </c>
      <c r="N5" s="114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141</v>
      </c>
      <c r="D7" s="5" t="s">
        <v>209</v>
      </c>
      <c r="E7" s="5" t="s">
        <v>140</v>
      </c>
      <c r="F7" s="3" t="str">
        <f>LOOKUP(G7,{0;3;4;5;6;7;8;9;10},{"EN APRENDIZAJE";"REFORZAR APRENDIZAJE";"FALTA PRACTICA";"ACEPTABLE";"BUENO";"MUY BUENO";"SOBRESALIENTE";"EXCELENTE"})</f>
        <v>BUENO</v>
      </c>
      <c r="G7" s="12">
        <f t="shared" ref="G7:G30" si="0">AVERAGE(I7:N7)/10</f>
        <v>6.05</v>
      </c>
      <c r="H7" s="12">
        <f t="shared" ref="H7:H30" si="1">SUM(I7:N7)</f>
        <v>363</v>
      </c>
      <c r="I7" s="12">
        <v>66</v>
      </c>
      <c r="J7" s="12">
        <v>64</v>
      </c>
      <c r="K7" s="12">
        <v>63</v>
      </c>
      <c r="L7" s="12">
        <v>61</v>
      </c>
      <c r="M7" s="12">
        <v>55</v>
      </c>
      <c r="N7" s="12">
        <v>54</v>
      </c>
    </row>
    <row r="8" spans="1:14" x14ac:dyDescent="0.25">
      <c r="B8" s="83">
        <v>2</v>
      </c>
      <c r="C8" s="5" t="s">
        <v>248</v>
      </c>
      <c r="D8" s="5" t="s">
        <v>118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 t="shared" si="0"/>
        <v>5.9333333333333336</v>
      </c>
      <c r="H8" s="12">
        <f t="shared" si="1"/>
        <v>356</v>
      </c>
      <c r="I8" s="12">
        <v>64</v>
      </c>
      <c r="J8" s="12">
        <v>57</v>
      </c>
      <c r="K8" s="12">
        <v>70</v>
      </c>
      <c r="L8" s="12">
        <v>62</v>
      </c>
      <c r="M8" s="12">
        <v>54</v>
      </c>
      <c r="N8" s="12">
        <v>49</v>
      </c>
    </row>
    <row r="9" spans="1:14" x14ac:dyDescent="0.25">
      <c r="B9" s="83">
        <v>3</v>
      </c>
      <c r="C9" s="5" t="s">
        <v>251</v>
      </c>
      <c r="D9" s="5" t="s">
        <v>111</v>
      </c>
      <c r="E9" s="5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5.75</v>
      </c>
      <c r="H9" s="12">
        <f t="shared" si="1"/>
        <v>345</v>
      </c>
      <c r="I9" s="12">
        <v>62</v>
      </c>
      <c r="J9" s="12">
        <v>60</v>
      </c>
      <c r="K9" s="12">
        <v>58</v>
      </c>
      <c r="L9" s="12">
        <v>56</v>
      </c>
      <c r="M9" s="12">
        <v>54</v>
      </c>
      <c r="N9" s="12">
        <v>55</v>
      </c>
    </row>
    <row r="10" spans="1:14" x14ac:dyDescent="0.25">
      <c r="B10" s="83">
        <v>4</v>
      </c>
      <c r="C10" s="5" t="s">
        <v>240</v>
      </c>
      <c r="D10" s="5" t="s">
        <v>199</v>
      </c>
      <c r="E10" s="5" t="s">
        <v>121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5.4333333333333336</v>
      </c>
      <c r="H10" s="12">
        <f t="shared" si="1"/>
        <v>326</v>
      </c>
      <c r="I10" s="12">
        <v>60</v>
      </c>
      <c r="J10" s="12">
        <v>52</v>
      </c>
      <c r="K10" s="12">
        <v>62</v>
      </c>
      <c r="L10" s="12">
        <v>52</v>
      </c>
      <c r="M10" s="12">
        <v>54</v>
      </c>
      <c r="N10" s="12">
        <v>46</v>
      </c>
    </row>
    <row r="11" spans="1:14" x14ac:dyDescent="0.25">
      <c r="B11" s="83">
        <v>5</v>
      </c>
      <c r="C11" s="5" t="s">
        <v>250</v>
      </c>
      <c r="D11" s="5" t="s">
        <v>190</v>
      </c>
      <c r="E11" s="5" t="s">
        <v>33</v>
      </c>
      <c r="F11" s="3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5.35</v>
      </c>
      <c r="H11" s="12">
        <f t="shared" si="1"/>
        <v>321</v>
      </c>
      <c r="I11" s="12">
        <v>58</v>
      </c>
      <c r="J11" s="12">
        <v>56</v>
      </c>
      <c r="K11" s="12">
        <v>55</v>
      </c>
      <c r="L11" s="12">
        <v>47</v>
      </c>
      <c r="M11" s="12">
        <v>55</v>
      </c>
      <c r="N11" s="12">
        <v>50</v>
      </c>
    </row>
    <row r="12" spans="1:14" x14ac:dyDescent="0.25">
      <c r="B12" s="83">
        <v>6</v>
      </c>
      <c r="C12" s="5" t="s">
        <v>144</v>
      </c>
      <c r="D12" s="5" t="s">
        <v>220</v>
      </c>
      <c r="E12" s="5" t="s">
        <v>35</v>
      </c>
      <c r="F12" s="3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5.3333333333333339</v>
      </c>
      <c r="H12" s="12">
        <f t="shared" si="1"/>
        <v>320</v>
      </c>
      <c r="I12" s="12">
        <v>57</v>
      </c>
      <c r="J12" s="12">
        <v>53</v>
      </c>
      <c r="K12" s="12">
        <v>56</v>
      </c>
      <c r="L12" s="12">
        <v>52</v>
      </c>
      <c r="M12" s="12">
        <v>52</v>
      </c>
      <c r="N12" s="12">
        <v>50</v>
      </c>
    </row>
    <row r="13" spans="1:14" x14ac:dyDescent="0.25">
      <c r="B13" s="83">
        <v>7</v>
      </c>
      <c r="C13" s="5" t="s">
        <v>255</v>
      </c>
      <c r="D13" s="5" t="s">
        <v>190</v>
      </c>
      <c r="E13" s="5" t="s">
        <v>33</v>
      </c>
      <c r="F13" s="3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5.1166666666666663</v>
      </c>
      <c r="H13" s="12">
        <f t="shared" si="1"/>
        <v>307</v>
      </c>
      <c r="I13" s="12">
        <v>54</v>
      </c>
      <c r="J13" s="12">
        <v>45</v>
      </c>
      <c r="K13" s="12">
        <v>60</v>
      </c>
      <c r="L13" s="12">
        <v>49</v>
      </c>
      <c r="M13" s="12">
        <v>53</v>
      </c>
      <c r="N13" s="12">
        <v>46</v>
      </c>
    </row>
    <row r="14" spans="1:14" x14ac:dyDescent="0.25">
      <c r="B14" s="83">
        <v>8</v>
      </c>
      <c r="C14" s="5" t="s">
        <v>142</v>
      </c>
      <c r="D14" s="5" t="s">
        <v>104</v>
      </c>
      <c r="E14" s="5" t="s">
        <v>33</v>
      </c>
      <c r="F14" s="3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5.0166666666666666</v>
      </c>
      <c r="H14" s="12">
        <f t="shared" si="1"/>
        <v>301</v>
      </c>
      <c r="I14" s="12">
        <v>49</v>
      </c>
      <c r="J14" s="12">
        <v>47</v>
      </c>
      <c r="K14" s="12">
        <v>54</v>
      </c>
      <c r="L14" s="12">
        <v>52</v>
      </c>
      <c r="M14" s="12">
        <v>49</v>
      </c>
      <c r="N14" s="12">
        <v>50</v>
      </c>
    </row>
    <row r="15" spans="1:14" x14ac:dyDescent="0.25">
      <c r="B15" s="83">
        <v>9</v>
      </c>
      <c r="C15" s="5" t="s">
        <v>245</v>
      </c>
      <c r="D15" s="5" t="s">
        <v>111</v>
      </c>
      <c r="E15" s="5" t="s">
        <v>33</v>
      </c>
      <c r="F15" s="3" t="str">
        <f>LOOKUP(G15,{0;3;4;5;6;7;8;9;10},{"EN APRENDIZAJE";"REFORZAR APRENDIZAJE";"FALTA PRACTICA";"ACEPTABLE";"BUENO";"MUY BUENO";"SOBRESALIENTE";"EXCELENTE"})</f>
        <v>FALTA PRACTICA</v>
      </c>
      <c r="G15" s="12">
        <f t="shared" si="0"/>
        <v>4.9833333333333334</v>
      </c>
      <c r="H15" s="12">
        <f t="shared" si="1"/>
        <v>299</v>
      </c>
      <c r="I15" s="12">
        <v>49</v>
      </c>
      <c r="J15" s="12">
        <v>47</v>
      </c>
      <c r="K15" s="12">
        <v>49</v>
      </c>
      <c r="L15" s="12">
        <v>49</v>
      </c>
      <c r="M15" s="12">
        <v>51</v>
      </c>
      <c r="N15" s="12">
        <v>54</v>
      </c>
    </row>
    <row r="16" spans="1:14" x14ac:dyDescent="0.25">
      <c r="B16" s="83">
        <v>10</v>
      </c>
      <c r="C16" s="5" t="s">
        <v>244</v>
      </c>
      <c r="D16" s="5" t="s">
        <v>29</v>
      </c>
      <c r="E16" s="5" t="s">
        <v>33</v>
      </c>
      <c r="F16" s="3" t="str">
        <f>LOOKUP(G16,{0;3;4;5;6;7;8;9;10},{"EN APRENDIZAJE";"REFORZAR APRENDIZAJE";"FALTA PRACTICA";"ACEPTABLE";"BUENO";"MUY BUENO";"SOBRESALIENTE";"EXCELENTE"})</f>
        <v>FALTA PRACTICA</v>
      </c>
      <c r="G16" s="12">
        <f t="shared" si="0"/>
        <v>4.95</v>
      </c>
      <c r="H16" s="12">
        <f t="shared" si="1"/>
        <v>297</v>
      </c>
      <c r="I16" s="12">
        <v>59</v>
      </c>
      <c r="J16" s="12">
        <v>57</v>
      </c>
      <c r="K16" s="12">
        <v>43</v>
      </c>
      <c r="L16" s="12">
        <v>41</v>
      </c>
      <c r="M16" s="12">
        <v>48</v>
      </c>
      <c r="N16" s="12">
        <v>49</v>
      </c>
    </row>
    <row r="17" spans="2:14" x14ac:dyDescent="0.25">
      <c r="B17" s="83">
        <v>11</v>
      </c>
      <c r="C17" s="5" t="s">
        <v>239</v>
      </c>
      <c r="D17" s="5" t="s">
        <v>111</v>
      </c>
      <c r="E17" s="5" t="s">
        <v>33</v>
      </c>
      <c r="F17" s="3" t="str">
        <f>LOOKUP(G17,{0;3;4;5;6;7;8;9;10},{"EN APRENDIZAJE";"REFORZAR APRENDIZAJE";"FALTA PRACTICA";"ACEPTABLE";"BUENO";"MUY BUENO";"SOBRESALIENTE";"EXCELENTE"})</f>
        <v>FALTA PRACTICA</v>
      </c>
      <c r="G17" s="12">
        <f t="shared" si="0"/>
        <v>4.8833333333333337</v>
      </c>
      <c r="H17" s="12">
        <f t="shared" si="1"/>
        <v>293</v>
      </c>
      <c r="I17" s="12">
        <v>53</v>
      </c>
      <c r="J17" s="12">
        <v>51</v>
      </c>
      <c r="K17" s="12">
        <v>45</v>
      </c>
      <c r="L17" s="12">
        <v>43</v>
      </c>
      <c r="M17" s="12">
        <v>50</v>
      </c>
      <c r="N17" s="12">
        <v>51</v>
      </c>
    </row>
    <row r="18" spans="2:14" x14ac:dyDescent="0.25">
      <c r="B18" s="83">
        <v>12</v>
      </c>
      <c r="C18" s="5" t="s">
        <v>243</v>
      </c>
      <c r="D18" s="5" t="s">
        <v>147</v>
      </c>
      <c r="E18" s="5" t="s">
        <v>33</v>
      </c>
      <c r="F18" s="3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4.8166666666666664</v>
      </c>
      <c r="H18" s="12">
        <f t="shared" si="1"/>
        <v>289</v>
      </c>
      <c r="I18" s="12">
        <v>50</v>
      </c>
      <c r="J18" s="12">
        <v>45</v>
      </c>
      <c r="K18" s="12">
        <v>52</v>
      </c>
      <c r="L18" s="12">
        <v>47</v>
      </c>
      <c r="M18" s="12">
        <v>49</v>
      </c>
      <c r="N18" s="12">
        <v>46</v>
      </c>
    </row>
    <row r="19" spans="2:14" x14ac:dyDescent="0.25">
      <c r="B19" s="83">
        <v>13</v>
      </c>
      <c r="C19" s="5" t="s">
        <v>145</v>
      </c>
      <c r="D19" s="5" t="s">
        <v>220</v>
      </c>
      <c r="E19" s="5" t="s">
        <v>35</v>
      </c>
      <c r="F19" s="3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4.75</v>
      </c>
      <c r="H19" s="12">
        <f t="shared" si="1"/>
        <v>285</v>
      </c>
      <c r="I19" s="12">
        <v>52</v>
      </c>
      <c r="J19" s="12">
        <v>47</v>
      </c>
      <c r="K19" s="12">
        <v>46</v>
      </c>
      <c r="L19" s="12">
        <v>41</v>
      </c>
      <c r="M19" s="12">
        <v>51</v>
      </c>
      <c r="N19" s="12">
        <v>48</v>
      </c>
    </row>
    <row r="20" spans="2:14" x14ac:dyDescent="0.25">
      <c r="B20" s="83">
        <v>14</v>
      </c>
      <c r="C20" s="5" t="s">
        <v>138</v>
      </c>
      <c r="D20" s="5" t="s">
        <v>139</v>
      </c>
      <c r="E20" s="5" t="s">
        <v>140</v>
      </c>
      <c r="F20" s="3" t="str">
        <f>LOOKUP(G20,{0;3;4;5;6;7;8;9;10},{"EN APRENDIZAJE";"REFORZAR APRENDIZAJE";"FALTA PRACTICA";"ACEPTABLE";"BUENO";"MUY BUENO";"SOBRESALIENTE";"EXCELENTE"})</f>
        <v>FALTA PRACTICA</v>
      </c>
      <c r="G20" s="12">
        <f t="shared" si="0"/>
        <v>4.5999999999999996</v>
      </c>
      <c r="H20" s="12">
        <f t="shared" si="1"/>
        <v>276</v>
      </c>
      <c r="I20" s="12">
        <v>54</v>
      </c>
      <c r="J20" s="12">
        <v>51</v>
      </c>
      <c r="K20" s="12">
        <v>47</v>
      </c>
      <c r="L20" s="12">
        <v>42</v>
      </c>
      <c r="M20" s="12">
        <v>42</v>
      </c>
      <c r="N20" s="12">
        <v>40</v>
      </c>
    </row>
    <row r="21" spans="2:14" x14ac:dyDescent="0.25">
      <c r="B21" s="83">
        <v>15</v>
      </c>
      <c r="C21" s="5" t="s">
        <v>252</v>
      </c>
      <c r="D21" s="5" t="s">
        <v>111</v>
      </c>
      <c r="E21" s="5" t="s">
        <v>33</v>
      </c>
      <c r="F21" s="3" t="str">
        <f>LOOKUP(G21,{0;3;4;5;6;7;8;9;10},{"EN APRENDIZAJE";"REFORZAR APRENDIZAJE";"FALTA PRACTICA";"ACEPTABLE";"BUENO";"MUY BUENO";"SOBRESALIENTE";"EXCELENTE"})</f>
        <v>FALTA PRACTICA</v>
      </c>
      <c r="G21" s="12">
        <f t="shared" si="0"/>
        <v>4.45</v>
      </c>
      <c r="H21" s="12">
        <f t="shared" si="1"/>
        <v>267</v>
      </c>
      <c r="I21" s="12">
        <v>48</v>
      </c>
      <c r="J21" s="12">
        <v>45</v>
      </c>
      <c r="K21" s="12">
        <v>42</v>
      </c>
      <c r="L21" s="12">
        <v>39</v>
      </c>
      <c r="M21" s="12">
        <v>48</v>
      </c>
      <c r="N21" s="12">
        <v>45</v>
      </c>
    </row>
    <row r="22" spans="2:14" x14ac:dyDescent="0.25">
      <c r="B22" s="83">
        <v>16</v>
      </c>
      <c r="C22" s="92" t="s">
        <v>336</v>
      </c>
      <c r="D22" s="5" t="s">
        <v>337</v>
      </c>
      <c r="E22" s="92" t="s">
        <v>35</v>
      </c>
      <c r="F22" s="3" t="str">
        <f>LOOKUP(G22,{0;3;4;5;6;7;8;9;10},{"EN APRENDIZAJE";"REFORZAR APRENDIZAJE";"FALTA PRACTICA";"ACEPTABLE";"BUENO";"MUY BUENO";"SOBRESALIENTE";"EXCELENTE"})</f>
        <v>FALTA PRACTICA</v>
      </c>
      <c r="G22" s="12">
        <f t="shared" si="0"/>
        <v>4.3499999999999996</v>
      </c>
      <c r="H22" s="12">
        <f t="shared" si="1"/>
        <v>261</v>
      </c>
      <c r="I22" s="12">
        <v>43</v>
      </c>
      <c r="J22" s="12">
        <v>43</v>
      </c>
      <c r="K22" s="12">
        <v>45</v>
      </c>
      <c r="L22" s="12">
        <v>42</v>
      </c>
      <c r="M22" s="12">
        <v>43</v>
      </c>
      <c r="N22" s="12">
        <v>45</v>
      </c>
    </row>
    <row r="23" spans="2:14" x14ac:dyDescent="0.25">
      <c r="B23" s="83">
        <v>17</v>
      </c>
      <c r="C23" s="5" t="s">
        <v>247</v>
      </c>
      <c r="D23" s="5" t="s">
        <v>199</v>
      </c>
      <c r="E23" s="5" t="s">
        <v>121</v>
      </c>
      <c r="F23" s="3" t="str">
        <f>LOOKUP(G23,{0;3;4;5;6;7;8;9;10},{"EN APRENDIZAJE";"REFORZAR APRENDIZAJE";"FALTA PRACTICA";"ACEPTABLE";"BUENO";"MUY BUENO";"SOBRESALIENTE";"EXCELENTE"})</f>
        <v>FALTA PRACTICA</v>
      </c>
      <c r="G23" s="12">
        <f t="shared" si="0"/>
        <v>4.0166666666666666</v>
      </c>
      <c r="H23" s="12">
        <f t="shared" si="1"/>
        <v>241</v>
      </c>
      <c r="I23" s="12">
        <v>40</v>
      </c>
      <c r="J23" s="12">
        <v>41</v>
      </c>
      <c r="K23" s="12">
        <v>41</v>
      </c>
      <c r="L23" s="12">
        <v>42</v>
      </c>
      <c r="M23" s="12">
        <v>37</v>
      </c>
      <c r="N23" s="12">
        <v>40</v>
      </c>
    </row>
    <row r="24" spans="2:14" x14ac:dyDescent="0.25">
      <c r="B24" s="83">
        <v>18</v>
      </c>
      <c r="C24" s="5" t="s">
        <v>246</v>
      </c>
      <c r="D24" s="5" t="s">
        <v>201</v>
      </c>
      <c r="E24" s="5" t="s">
        <v>105</v>
      </c>
      <c r="F24" s="3" t="str">
        <f>LOOKUP(G24,{0;3;4;5;6;7;8;9;10},{"EN APRENDIZAJE";"REFORZAR APRENDIZAJE";"FALTA PRACTICA";"ACEPTABLE";"BUENO";"MUY BUENO";"SOBRESALIENTE";"EXCELENTE"})</f>
        <v>REFORZAR APRENDIZAJE</v>
      </c>
      <c r="G24" s="12">
        <f t="shared" si="0"/>
        <v>3.4666666666666663</v>
      </c>
      <c r="H24" s="12">
        <f t="shared" si="1"/>
        <v>208</v>
      </c>
      <c r="I24" s="12">
        <v>39</v>
      </c>
      <c r="J24" s="12">
        <v>40</v>
      </c>
      <c r="K24" s="12">
        <v>33</v>
      </c>
      <c r="L24" s="12">
        <v>33</v>
      </c>
      <c r="M24" s="12">
        <v>31</v>
      </c>
      <c r="N24" s="12">
        <v>32</v>
      </c>
    </row>
    <row r="25" spans="2:14" x14ac:dyDescent="0.25">
      <c r="B25" s="83">
        <v>19</v>
      </c>
      <c r="C25" s="5" t="s">
        <v>242</v>
      </c>
      <c r="D25" s="5" t="s">
        <v>190</v>
      </c>
      <c r="E25" s="5" t="s">
        <v>33</v>
      </c>
      <c r="F25" s="3" t="str">
        <f>LOOKUP(G25,{0;3;4;5;6;7;8;9;10},{"EN APRENDIZAJE";"REFORZAR APRENDIZAJE";"FALTA PRACTICA";"ACEPTABLE";"BUENO";"MUY BUENO";"SOBRESALIENTE";"EXCELENTE"})</f>
        <v>REFORZAR APRENDIZAJE</v>
      </c>
      <c r="G25" s="12">
        <f t="shared" si="0"/>
        <v>3.45</v>
      </c>
      <c r="H25" s="12">
        <f t="shared" si="1"/>
        <v>207</v>
      </c>
      <c r="I25" s="12">
        <v>36</v>
      </c>
      <c r="J25" s="12">
        <v>27</v>
      </c>
      <c r="K25" s="12">
        <v>40</v>
      </c>
      <c r="L25" s="12">
        <v>30</v>
      </c>
      <c r="M25" s="12">
        <v>41</v>
      </c>
      <c r="N25" s="12">
        <v>33</v>
      </c>
    </row>
    <row r="26" spans="2:14" x14ac:dyDescent="0.25">
      <c r="B26" s="83">
        <v>20</v>
      </c>
      <c r="C26" s="5" t="s">
        <v>256</v>
      </c>
      <c r="D26" s="5" t="s">
        <v>127</v>
      </c>
      <c r="E26" s="5" t="s">
        <v>33</v>
      </c>
      <c r="F26" s="3" t="str">
        <f>LOOKUP(G26,{0;3;4;5;6;7;8;9;10},{"EN APRENDIZAJE";"REFORZAR APRENDIZAJE";"FALTA PRACTICA";"ACEPTABLE";"BUENO";"MUY BUENO";"SOBRESALIENTE";"EXCELENTE"})</f>
        <v>REFORZAR APRENDIZAJE</v>
      </c>
      <c r="G26" s="12">
        <f t="shared" si="0"/>
        <v>3.4</v>
      </c>
      <c r="H26" s="12">
        <f t="shared" si="1"/>
        <v>204</v>
      </c>
      <c r="I26" s="12">
        <v>35</v>
      </c>
      <c r="J26" s="12">
        <v>26</v>
      </c>
      <c r="K26" s="12">
        <v>35</v>
      </c>
      <c r="L26" s="12">
        <v>25</v>
      </c>
      <c r="M26" s="12">
        <v>45</v>
      </c>
      <c r="N26" s="12">
        <v>38</v>
      </c>
    </row>
    <row r="27" spans="2:14" x14ac:dyDescent="0.25">
      <c r="B27" s="83">
        <v>21</v>
      </c>
      <c r="C27" s="5" t="s">
        <v>241</v>
      </c>
      <c r="D27" s="5" t="s">
        <v>110</v>
      </c>
      <c r="E27" s="5" t="s">
        <v>35</v>
      </c>
      <c r="F27" s="3" t="str">
        <f>LOOKUP(G27,{0;3;4;5;6;7;8;9;10},{"EN APRENDIZAJE";"REFORZAR APRENDIZAJE";"FALTA PRACTICA";"ACEPTABLE";"BUENO";"MUY BUENO";"SOBRESALIENTE";"EXCELENTE"})</f>
        <v>REFORZAR APRENDIZAJE</v>
      </c>
      <c r="G27" s="12">
        <f t="shared" si="0"/>
        <v>3.35</v>
      </c>
      <c r="H27" s="12">
        <f t="shared" si="1"/>
        <v>201</v>
      </c>
      <c r="I27" s="12">
        <v>28</v>
      </c>
      <c r="J27" s="12">
        <v>34</v>
      </c>
      <c r="K27" s="12">
        <v>37</v>
      </c>
      <c r="L27" s="12">
        <v>27</v>
      </c>
      <c r="M27" s="12">
        <v>41</v>
      </c>
      <c r="N27" s="12">
        <v>34</v>
      </c>
    </row>
    <row r="28" spans="2:14" x14ac:dyDescent="0.25">
      <c r="B28" s="83">
        <v>22</v>
      </c>
      <c r="C28" s="5" t="s">
        <v>254</v>
      </c>
      <c r="D28" s="5" t="s">
        <v>147</v>
      </c>
      <c r="E28" s="5" t="s">
        <v>33</v>
      </c>
      <c r="F28" s="3" t="str">
        <f>LOOKUP(G28,{0;3;4;5;6;7;8;9;10},{"EN APRENDIZAJE";"REFORZAR APRENDIZAJE";"FALTA PRACTICA";"ACEPTABLE";"BUENO";"MUY BUENO";"SOBRESALIENTE";"EXCELENTE"})</f>
        <v>EN APRENDIZAJE</v>
      </c>
      <c r="G28" s="12">
        <f t="shared" si="0"/>
        <v>2.7</v>
      </c>
      <c r="H28" s="12">
        <f t="shared" si="1"/>
        <v>162</v>
      </c>
      <c r="I28" s="12">
        <v>22</v>
      </c>
      <c r="J28" s="12">
        <v>22</v>
      </c>
      <c r="K28" s="12">
        <v>26</v>
      </c>
      <c r="L28" s="12">
        <v>24</v>
      </c>
      <c r="M28" s="12">
        <v>34</v>
      </c>
      <c r="N28" s="12">
        <v>34</v>
      </c>
    </row>
    <row r="29" spans="2:14" x14ac:dyDescent="0.25">
      <c r="B29" s="83">
        <v>23</v>
      </c>
      <c r="C29" s="5" t="s">
        <v>249</v>
      </c>
      <c r="D29" s="5" t="s">
        <v>147</v>
      </c>
      <c r="E29" s="5" t="s">
        <v>33</v>
      </c>
      <c r="F29" s="3" t="str">
        <f>LOOKUP(G29,{0;3;4;5;6;7;8;9;10},{"EN APRENDIZAJE";"REFORZAR APRENDIZAJE";"FALTA PRACTICA";"ACEPTABLE";"BUENO";"MUY BUENO";"SOBRESALIENTE";"EXCELENTE"})</f>
        <v>EN APRENDIZAJE</v>
      </c>
      <c r="G29" s="12">
        <f t="shared" si="0"/>
        <v>2.65</v>
      </c>
      <c r="H29" s="12">
        <f t="shared" si="1"/>
        <v>159</v>
      </c>
      <c r="I29" s="12">
        <v>35</v>
      </c>
      <c r="J29" s="12">
        <v>20</v>
      </c>
      <c r="K29" s="12">
        <v>34</v>
      </c>
      <c r="L29" s="12">
        <v>15</v>
      </c>
      <c r="M29" s="12">
        <v>35</v>
      </c>
      <c r="N29" s="12">
        <v>20</v>
      </c>
    </row>
    <row r="30" spans="2:14" x14ac:dyDescent="0.25">
      <c r="B30" s="16">
        <v>24</v>
      </c>
      <c r="C30" s="5" t="s">
        <v>253</v>
      </c>
      <c r="D30" s="5" t="s">
        <v>201</v>
      </c>
      <c r="E30" s="5" t="s">
        <v>105</v>
      </c>
      <c r="F30" s="3" t="str">
        <f>LOOKUP(G30,{0;3;4;5;6;7;8;9;10},{"EN APRENDIZAJE";"REFORZAR APRENDIZAJE";"FALTA PRACTICA";"ACEPTABLE";"BUENO";"MUY BUENO";"SOBRESALIENTE";"EXCELENTE"})</f>
        <v>EN APRENDIZAJE</v>
      </c>
      <c r="G30" s="12">
        <f t="shared" si="0"/>
        <v>1.4666666666666666</v>
      </c>
      <c r="H30" s="12">
        <f t="shared" si="1"/>
        <v>88</v>
      </c>
      <c r="I30" s="12">
        <v>10</v>
      </c>
      <c r="J30" s="12">
        <v>10</v>
      </c>
      <c r="K30" s="12">
        <v>15</v>
      </c>
      <c r="L30" s="12">
        <v>33</v>
      </c>
      <c r="M30" s="12">
        <v>10</v>
      </c>
      <c r="N30" s="12">
        <v>10</v>
      </c>
    </row>
    <row r="31" spans="2:14" x14ac:dyDescent="0.25">
      <c r="B31" s="90"/>
    </row>
  </sheetData>
  <sortState ref="C7:N29">
    <sortCondition ref="F7:F29" customList="EXCELENTE,SOBRE SALIENTE,MUY BUENO,BUENO,ACEPTABLE,FALTA PRACTICA,REFORZAR APRENDIZAJE,EN APRENDIZAJE"/>
    <sortCondition ref="C7:C29"/>
  </sortState>
  <mergeCells count="8">
    <mergeCell ref="B1:F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0866141732283472" right="0.70866141732283472" top="0.74803149606299213" bottom="0.74803149606299213" header="0.31496062992125984" footer="0.31496062992125984"/>
  <pageSetup scale="95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N23"/>
  <sheetViews>
    <sheetView zoomScale="85" zoomScaleNormal="85" workbookViewId="0">
      <selection activeCell="B1" sqref="B1:F23"/>
    </sheetView>
  </sheetViews>
  <sheetFormatPr baseColWidth="10" defaultColWidth="11.42578125" defaultRowHeight="15" x14ac:dyDescent="0.25"/>
  <cols>
    <col min="2" max="2" width="6.42578125" bestFit="1" customWidth="1"/>
    <col min="3" max="3" width="35.7109375" customWidth="1"/>
    <col min="4" max="4" width="17.85546875" customWidth="1"/>
    <col min="5" max="5" width="11" customWidth="1"/>
    <col min="6" max="6" width="20.7109375" customWidth="1"/>
    <col min="7" max="7" width="8.42578125" customWidth="1"/>
    <col min="9" max="14" width="10.7109375" style="14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  <c r="J1"/>
      <c r="K1"/>
      <c r="L1"/>
      <c r="M1"/>
      <c r="N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  <c r="I2"/>
      <c r="J2"/>
      <c r="K2"/>
      <c r="L2"/>
      <c r="M2"/>
      <c r="N2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  <c r="I3"/>
      <c r="J3"/>
      <c r="K3"/>
      <c r="L3"/>
      <c r="M3"/>
      <c r="N3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59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268</v>
      </c>
      <c r="D7" s="5" t="s">
        <v>111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ACEPTABLE</v>
      </c>
      <c r="G7" s="8">
        <f t="shared" ref="G7:G23" si="0">AVERAGE(I7:N7)/10</f>
        <v>5.9833333333333334</v>
      </c>
      <c r="H7" s="12">
        <f t="shared" ref="H7:H23" si="1">SUM(I7:N7)</f>
        <v>359</v>
      </c>
      <c r="I7" s="12">
        <v>59</v>
      </c>
      <c r="J7" s="12">
        <v>56</v>
      </c>
      <c r="K7" s="12">
        <v>70</v>
      </c>
      <c r="L7" s="12">
        <v>65</v>
      </c>
      <c r="M7" s="12">
        <v>56</v>
      </c>
      <c r="N7" s="12">
        <v>53</v>
      </c>
    </row>
    <row r="8" spans="1:14" x14ac:dyDescent="0.25">
      <c r="B8" s="83">
        <v>2</v>
      </c>
      <c r="C8" s="5" t="s">
        <v>335</v>
      </c>
      <c r="D8" s="5" t="s">
        <v>125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5.75</v>
      </c>
      <c r="H8" s="12">
        <f t="shared" si="1"/>
        <v>345</v>
      </c>
      <c r="I8" s="12">
        <v>60</v>
      </c>
      <c r="J8" s="12">
        <v>57</v>
      </c>
      <c r="K8" s="12">
        <v>63</v>
      </c>
      <c r="L8" s="12">
        <v>58</v>
      </c>
      <c r="M8" s="12">
        <v>55</v>
      </c>
      <c r="N8" s="12">
        <v>52</v>
      </c>
    </row>
    <row r="9" spans="1:14" x14ac:dyDescent="0.25">
      <c r="B9" s="83">
        <v>3</v>
      </c>
      <c r="C9" s="5" t="s">
        <v>270</v>
      </c>
      <c r="D9" s="5" t="s">
        <v>125</v>
      </c>
      <c r="E9" s="5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5.4333333333333336</v>
      </c>
      <c r="H9" s="12">
        <f t="shared" si="1"/>
        <v>326</v>
      </c>
      <c r="I9" s="12">
        <v>63</v>
      </c>
      <c r="J9" s="12">
        <v>61</v>
      </c>
      <c r="K9" s="12">
        <v>57</v>
      </c>
      <c r="L9" s="12">
        <v>55</v>
      </c>
      <c r="M9" s="12">
        <v>45</v>
      </c>
      <c r="N9" s="12">
        <v>45</v>
      </c>
    </row>
    <row r="10" spans="1:14" x14ac:dyDescent="0.25">
      <c r="B10" s="83">
        <v>4</v>
      </c>
      <c r="C10" s="5" t="s">
        <v>146</v>
      </c>
      <c r="D10" s="5" t="s">
        <v>139</v>
      </c>
      <c r="E10" s="5" t="s">
        <v>140</v>
      </c>
      <c r="F10" s="3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5.35</v>
      </c>
      <c r="H10" s="12">
        <f t="shared" si="1"/>
        <v>321</v>
      </c>
      <c r="I10" s="12">
        <v>58</v>
      </c>
      <c r="J10" s="12">
        <v>56</v>
      </c>
      <c r="K10" s="12">
        <v>53</v>
      </c>
      <c r="L10" s="12">
        <v>53</v>
      </c>
      <c r="M10" s="12">
        <v>50</v>
      </c>
      <c r="N10" s="12">
        <v>51</v>
      </c>
    </row>
    <row r="11" spans="1:14" x14ac:dyDescent="0.25">
      <c r="B11" s="83">
        <v>5</v>
      </c>
      <c r="C11" s="5" t="s">
        <v>260</v>
      </c>
      <c r="D11" s="5" t="s">
        <v>118</v>
      </c>
      <c r="E11" s="5" t="s">
        <v>33</v>
      </c>
      <c r="F11" s="3" t="str">
        <f>LOOKUP(G11,{0;3;4;5;6;7;8;9;10},{"EN APRENDIZAJE";"REFORZAR APRENDIZAJE";"FALTA PRACTICA";"ACEPTABLE";"BUENO";"MUY BUENO";"SOBRESALIENTE";"EXCELENTE"})</f>
        <v>ACEPTABLE</v>
      </c>
      <c r="G11" s="8">
        <f t="shared" si="0"/>
        <v>5.1666666666666661</v>
      </c>
      <c r="H11" s="12">
        <f t="shared" si="1"/>
        <v>310</v>
      </c>
      <c r="I11" s="12">
        <v>48</v>
      </c>
      <c r="J11" s="12">
        <v>44</v>
      </c>
      <c r="K11" s="12">
        <v>64</v>
      </c>
      <c r="L11" s="12">
        <v>59</v>
      </c>
      <c r="M11" s="12">
        <v>49</v>
      </c>
      <c r="N11" s="12">
        <v>46</v>
      </c>
    </row>
    <row r="12" spans="1:14" x14ac:dyDescent="0.25">
      <c r="B12" s="83">
        <v>6</v>
      </c>
      <c r="C12" s="5" t="s">
        <v>149</v>
      </c>
      <c r="D12" s="5" t="s">
        <v>125</v>
      </c>
      <c r="E12" s="5" t="s">
        <v>33</v>
      </c>
      <c r="F12" s="3" t="str">
        <f>LOOKUP(G12,{0;3;4;5;6;7;8;9;10},{"EN APRENDIZAJE";"REFORZAR APRENDIZAJE";"FALTA PRACTICA";"ACEPTABLE";"BUENO";"MUY BUENO";"SOBRESALIENTE";"EXCELENTE"})</f>
        <v>ACEPTABLE</v>
      </c>
      <c r="G12" s="8">
        <f t="shared" si="0"/>
        <v>5.1666666666666661</v>
      </c>
      <c r="H12" s="12">
        <f t="shared" si="1"/>
        <v>310</v>
      </c>
      <c r="I12" s="12">
        <v>48</v>
      </c>
      <c r="J12" s="12">
        <v>51</v>
      </c>
      <c r="K12" s="12">
        <v>54</v>
      </c>
      <c r="L12" s="12">
        <v>55</v>
      </c>
      <c r="M12" s="12">
        <v>52</v>
      </c>
      <c r="N12" s="12">
        <v>50</v>
      </c>
    </row>
    <row r="13" spans="1:14" x14ac:dyDescent="0.25">
      <c r="B13" s="83">
        <v>7</v>
      </c>
      <c r="C13" s="5" t="s">
        <v>148</v>
      </c>
      <c r="D13" s="5" t="s">
        <v>104</v>
      </c>
      <c r="E13" s="5" t="s">
        <v>33</v>
      </c>
      <c r="F13" s="3" t="str">
        <f>LOOKUP(G13,{0;3;4;5;6;7;8;9;10},{"EN APRENDIZAJE";"REFORZAR APRENDIZAJE";"FALTA PRACTICA";"ACEPTABLE";"BUENO";"MUY BUENO";"SOBRESALIENTE";"EXCELENTE"})</f>
        <v>ACEPTABLE</v>
      </c>
      <c r="G13" s="8">
        <f t="shared" si="0"/>
        <v>5.0999999999999996</v>
      </c>
      <c r="H13" s="12">
        <f t="shared" si="1"/>
        <v>306</v>
      </c>
      <c r="I13" s="12">
        <v>52</v>
      </c>
      <c r="J13" s="12">
        <v>50</v>
      </c>
      <c r="K13" s="12">
        <v>52</v>
      </c>
      <c r="L13" s="12">
        <v>50</v>
      </c>
      <c r="M13" s="12">
        <v>52</v>
      </c>
      <c r="N13" s="12">
        <v>50</v>
      </c>
    </row>
    <row r="14" spans="1:14" x14ac:dyDescent="0.25">
      <c r="B14" s="83">
        <v>8</v>
      </c>
      <c r="C14" s="5" t="s">
        <v>259</v>
      </c>
      <c r="D14" s="5" t="s">
        <v>190</v>
      </c>
      <c r="E14" s="5" t="s">
        <v>33</v>
      </c>
      <c r="F14" s="3" t="str">
        <f>LOOKUP(G14,{0;3;4;5;6;7;8;9;10},{"EN APRENDIZAJE";"REFORZAR APRENDIZAJE";"FALTA PRACTICA";"ACEPTABLE";"BUENO";"MUY BUENO";"SOBRESALIENTE";"EXCELENTE"})</f>
        <v>ACEPTABLE</v>
      </c>
      <c r="G14" s="8">
        <f t="shared" si="0"/>
        <v>5.0833333333333339</v>
      </c>
      <c r="H14" s="12">
        <f t="shared" si="1"/>
        <v>305</v>
      </c>
      <c r="I14" s="12">
        <v>47</v>
      </c>
      <c r="J14" s="12">
        <v>45</v>
      </c>
      <c r="K14" s="12">
        <v>60</v>
      </c>
      <c r="L14" s="12">
        <v>58</v>
      </c>
      <c r="M14" s="12">
        <v>47</v>
      </c>
      <c r="N14" s="12">
        <v>48</v>
      </c>
    </row>
    <row r="15" spans="1:14" x14ac:dyDescent="0.25">
      <c r="B15" s="83">
        <v>9</v>
      </c>
      <c r="C15" s="5" t="s">
        <v>263</v>
      </c>
      <c r="D15" s="5" t="s">
        <v>111</v>
      </c>
      <c r="E15" s="5" t="s">
        <v>33</v>
      </c>
      <c r="F15" s="3" t="str">
        <f>LOOKUP(G15,{0;3;4;5;6;7;8;9;10},{"EN APRENDIZAJE";"REFORZAR APRENDIZAJE";"FALTA PRACTICA";"ACEPTABLE";"BUENO";"MUY BUENO";"SOBRESALIENTE";"EXCELENTE"})</f>
        <v>FALTA PRACTICA</v>
      </c>
      <c r="G15" s="8">
        <f t="shared" si="0"/>
        <v>4.8499999999999996</v>
      </c>
      <c r="H15" s="12">
        <f t="shared" si="1"/>
        <v>291</v>
      </c>
      <c r="I15" s="12">
        <v>54</v>
      </c>
      <c r="J15" s="12">
        <v>50</v>
      </c>
      <c r="K15" s="12">
        <v>50</v>
      </c>
      <c r="L15" s="12">
        <v>45</v>
      </c>
      <c r="M15" s="12">
        <v>48</v>
      </c>
      <c r="N15" s="12">
        <v>44</v>
      </c>
    </row>
    <row r="16" spans="1:14" x14ac:dyDescent="0.25">
      <c r="B16" s="83">
        <v>10</v>
      </c>
      <c r="C16" s="5" t="s">
        <v>265</v>
      </c>
      <c r="D16" s="5" t="s">
        <v>125</v>
      </c>
      <c r="E16" s="5" t="s">
        <v>33</v>
      </c>
      <c r="F16" s="3" t="str">
        <f>LOOKUP(G16,{0;3;4;5;6;7;8;9;10},{"EN APRENDIZAJE";"REFORZAR APRENDIZAJE";"FALTA PRACTICA";"ACEPTABLE";"BUENO";"MUY BUENO";"SOBRESALIENTE";"EXCELENTE"})</f>
        <v>FALTA PRACTICA</v>
      </c>
      <c r="G16" s="8">
        <f t="shared" si="0"/>
        <v>4.8499999999999996</v>
      </c>
      <c r="H16" s="12">
        <f t="shared" si="1"/>
        <v>291</v>
      </c>
      <c r="I16" s="12">
        <v>54</v>
      </c>
      <c r="J16" s="12">
        <v>50</v>
      </c>
      <c r="K16" s="12">
        <v>56</v>
      </c>
      <c r="L16" s="12">
        <v>51</v>
      </c>
      <c r="M16" s="12">
        <v>41</v>
      </c>
      <c r="N16" s="12">
        <v>39</v>
      </c>
    </row>
    <row r="17" spans="2:14" x14ac:dyDescent="0.25">
      <c r="B17" s="83">
        <v>11</v>
      </c>
      <c r="C17" s="5" t="s">
        <v>261</v>
      </c>
      <c r="D17" s="5" t="s">
        <v>118</v>
      </c>
      <c r="E17" s="5" t="s">
        <v>33</v>
      </c>
      <c r="F17" s="3" t="str">
        <f>LOOKUP(G17,{0;3;4;5;6;7;8;9;10},{"EN APRENDIZAJE";"REFORZAR APRENDIZAJE";"FALTA PRACTICA";"ACEPTABLE";"BUENO";"MUY BUENO";"SOBRESALIENTE";"EXCELENTE"})</f>
        <v>FALTA PRACTICA</v>
      </c>
      <c r="G17" s="8">
        <f t="shared" si="0"/>
        <v>4.6833333333333336</v>
      </c>
      <c r="H17" s="12">
        <f t="shared" si="1"/>
        <v>281</v>
      </c>
      <c r="I17" s="12">
        <v>48</v>
      </c>
      <c r="J17" s="12">
        <v>45</v>
      </c>
      <c r="K17" s="12">
        <v>55</v>
      </c>
      <c r="L17" s="12">
        <v>50</v>
      </c>
      <c r="M17" s="12">
        <v>43</v>
      </c>
      <c r="N17" s="12">
        <v>40</v>
      </c>
    </row>
    <row r="18" spans="2:14" x14ac:dyDescent="0.25">
      <c r="B18" s="83">
        <v>12</v>
      </c>
      <c r="C18" s="5" t="s">
        <v>262</v>
      </c>
      <c r="D18" s="5" t="s">
        <v>147</v>
      </c>
      <c r="E18" s="5" t="s">
        <v>33</v>
      </c>
      <c r="F18" s="3" t="str">
        <f>LOOKUP(G18,{0;3;4;5;6;7;8;9;10},{"EN APRENDIZAJE";"REFORZAR APRENDIZAJE";"FALTA PRACTICA";"ACEPTABLE";"BUENO";"MUY BUENO";"SOBRESALIENTE";"EXCELENTE"})</f>
        <v>FALTA PRACTICA</v>
      </c>
      <c r="G18" s="8">
        <f t="shared" si="0"/>
        <v>4.55</v>
      </c>
      <c r="H18" s="12">
        <f t="shared" si="1"/>
        <v>273</v>
      </c>
      <c r="I18" s="12">
        <v>55</v>
      </c>
      <c r="J18" s="12">
        <v>47</v>
      </c>
      <c r="K18" s="12">
        <v>47</v>
      </c>
      <c r="L18" s="12">
        <v>39</v>
      </c>
      <c r="M18" s="12">
        <v>45</v>
      </c>
      <c r="N18" s="12">
        <v>40</v>
      </c>
    </row>
    <row r="19" spans="2:14" x14ac:dyDescent="0.25">
      <c r="B19" s="83">
        <v>13</v>
      </c>
      <c r="C19" s="5" t="s">
        <v>267</v>
      </c>
      <c r="D19" s="5" t="s">
        <v>139</v>
      </c>
      <c r="E19" s="5" t="s">
        <v>140</v>
      </c>
      <c r="F19" s="3" t="str">
        <f>LOOKUP(G19,{0;3;4;5;6;7;8;9;10},{"EN APRENDIZAJE";"REFORZAR APRENDIZAJE";"FALTA PRACTICA";"ACEPTABLE";"BUENO";"MUY BUENO";"SOBRESALIENTE";"EXCELENTE"})</f>
        <v>FALTA PRACTICA</v>
      </c>
      <c r="G19" s="8">
        <f t="shared" si="0"/>
        <v>4.3166666666666664</v>
      </c>
      <c r="H19" s="12">
        <f t="shared" si="1"/>
        <v>259</v>
      </c>
      <c r="I19" s="12">
        <v>45</v>
      </c>
      <c r="J19" s="12">
        <v>46</v>
      </c>
      <c r="K19" s="12">
        <v>44</v>
      </c>
      <c r="L19" s="12">
        <v>45</v>
      </c>
      <c r="M19" s="12">
        <v>39</v>
      </c>
      <c r="N19" s="12">
        <v>40</v>
      </c>
    </row>
    <row r="20" spans="2:14" x14ac:dyDescent="0.25">
      <c r="B20" s="83">
        <v>14</v>
      </c>
      <c r="C20" s="5" t="s">
        <v>269</v>
      </c>
      <c r="D20" s="5" t="s">
        <v>209</v>
      </c>
      <c r="E20" s="5" t="s">
        <v>140</v>
      </c>
      <c r="F20" s="3" t="str">
        <f>LOOKUP(G20,{0;3;4;5;6;7;8;9;10},{"EN APRENDIZAJE";"REFORZAR APRENDIZAJE";"FALTA PRACTICA";"ACEPTABLE";"BUENO";"MUY BUENO";"SOBRESALIENTE";"EXCELENTE"})</f>
        <v>FALTA PRACTICA</v>
      </c>
      <c r="G20" s="8">
        <f t="shared" si="0"/>
        <v>4.0833333333333339</v>
      </c>
      <c r="H20" s="12">
        <f t="shared" si="1"/>
        <v>245</v>
      </c>
      <c r="I20" s="12">
        <v>40</v>
      </c>
      <c r="J20" s="12">
        <v>43</v>
      </c>
      <c r="K20" s="12">
        <v>43</v>
      </c>
      <c r="L20" s="12">
        <v>46</v>
      </c>
      <c r="M20" s="12">
        <v>34</v>
      </c>
      <c r="N20" s="12">
        <v>39</v>
      </c>
    </row>
    <row r="21" spans="2:14" x14ac:dyDescent="0.25">
      <c r="B21" s="83">
        <v>15</v>
      </c>
      <c r="C21" s="5" t="s">
        <v>266</v>
      </c>
      <c r="D21" s="5" t="s">
        <v>118</v>
      </c>
      <c r="E21" s="5" t="s">
        <v>33</v>
      </c>
      <c r="F21" s="3" t="str">
        <f>LOOKUP(G21,{0;3;4;5;6;7;8;9;10},{"EN APRENDIZAJE";"REFORZAR APRENDIZAJE";"FALTA PRACTICA";"ACEPTABLE";"BUENO";"MUY BUENO";"SOBRESALIENTE";"EXCELENTE"})</f>
        <v>REFORZAR APRENDIZAJE</v>
      </c>
      <c r="G21" s="8">
        <f t="shared" si="0"/>
        <v>3.7833333333333337</v>
      </c>
      <c r="H21" s="12">
        <f t="shared" si="1"/>
        <v>227</v>
      </c>
      <c r="I21" s="12">
        <v>37</v>
      </c>
      <c r="J21" s="12">
        <v>31</v>
      </c>
      <c r="K21" s="12">
        <v>46</v>
      </c>
      <c r="L21" s="12">
        <v>38</v>
      </c>
      <c r="M21" s="12">
        <v>40</v>
      </c>
      <c r="N21" s="12">
        <v>35</v>
      </c>
    </row>
    <row r="22" spans="2:14" x14ac:dyDescent="0.25">
      <c r="B22" s="83">
        <v>16</v>
      </c>
      <c r="C22" s="5" t="s">
        <v>264</v>
      </c>
      <c r="D22" s="5" t="s">
        <v>209</v>
      </c>
      <c r="E22" s="5" t="s">
        <v>140</v>
      </c>
      <c r="F22" s="3" t="str">
        <f>LOOKUP(G22,{0;3;4;5;6;7;8;9;10},{"EN APRENDIZAJE";"REFORZAR APRENDIZAJE";"FALTA PRACTICA";"ACEPTABLE";"BUENO";"MUY BUENO";"SOBRESALIENTE";"EXCELENTE"})</f>
        <v>REFORZAR APRENDIZAJE</v>
      </c>
      <c r="G22" s="8">
        <f t="shared" si="0"/>
        <v>3.3333333333333335</v>
      </c>
      <c r="H22" s="12">
        <f t="shared" si="1"/>
        <v>200</v>
      </c>
      <c r="I22" s="12">
        <v>32</v>
      </c>
      <c r="J22" s="12">
        <v>29</v>
      </c>
      <c r="K22" s="12">
        <v>40</v>
      </c>
      <c r="L22" s="12">
        <v>35</v>
      </c>
      <c r="M22" s="12">
        <v>34</v>
      </c>
      <c r="N22" s="12">
        <v>30</v>
      </c>
    </row>
    <row r="23" spans="2:14" x14ac:dyDescent="0.25">
      <c r="B23" s="83">
        <v>17</v>
      </c>
      <c r="C23" s="5" t="s">
        <v>257</v>
      </c>
      <c r="D23" s="5" t="s">
        <v>209</v>
      </c>
      <c r="E23" s="5" t="s">
        <v>140</v>
      </c>
      <c r="F23" s="3" t="str">
        <f>LOOKUP(G23,{0;3;4;5;6;7;8;9;10},{"EN APRENDIZAJE";"REFORZAR APRENDIZAJE";"FALTA PRACTICA";"ACEPTABLE";"BUENO";"MUY BUENO";"SOBRESALIENTE";"EXCELENTE"})</f>
        <v>REFORZAR APRENDIZAJE</v>
      </c>
      <c r="G23" s="8">
        <f t="shared" si="0"/>
        <v>3.2666666666666666</v>
      </c>
      <c r="H23" s="12">
        <f t="shared" si="1"/>
        <v>196</v>
      </c>
      <c r="I23" s="12">
        <v>25</v>
      </c>
      <c r="J23" s="12">
        <v>27</v>
      </c>
      <c r="K23" s="12">
        <v>35</v>
      </c>
      <c r="L23" s="12">
        <v>35</v>
      </c>
      <c r="M23" s="12">
        <v>35</v>
      </c>
      <c r="N23" s="12">
        <v>39</v>
      </c>
    </row>
  </sheetData>
  <sortState ref="C7:N18">
    <sortCondition ref="F7:F18" customList="EXCELENTE,SOBRE SALIENTE,MUY BUENO,BUENO,ACEPTABLE,FALTA PRACTICA,REFORZAR APRENDIZAJE,EN APRENDIZAJE"/>
    <sortCondition ref="C7:C18"/>
  </sortState>
  <mergeCells count="8">
    <mergeCell ref="B1:F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57999999999999996" right="0.5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85" zoomScaleNormal="85" workbookViewId="0">
      <selection activeCell="B1" sqref="B1:F7"/>
    </sheetView>
  </sheetViews>
  <sheetFormatPr baseColWidth="10" defaultColWidth="11.42578125" defaultRowHeight="15" x14ac:dyDescent="0.25"/>
  <cols>
    <col min="2" max="2" width="6.42578125" bestFit="1" customWidth="1"/>
    <col min="3" max="3" width="29" customWidth="1"/>
    <col min="4" max="4" width="13.7109375" customWidth="1"/>
    <col min="5" max="5" width="18" customWidth="1"/>
    <col min="6" max="6" width="22.7109375" customWidth="1"/>
    <col min="7" max="7" width="8.42578125" customWidth="1"/>
    <col min="9" max="14" width="10.7109375" style="14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  <c r="J1"/>
      <c r="K1"/>
      <c r="L1"/>
      <c r="M1"/>
      <c r="N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  <c r="I2"/>
      <c r="J2"/>
      <c r="K2"/>
      <c r="L2"/>
      <c r="M2"/>
      <c r="N2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  <c r="I3"/>
      <c r="J3"/>
      <c r="K3"/>
      <c r="L3"/>
      <c r="M3"/>
      <c r="N3"/>
    </row>
    <row r="4" spans="1:14" ht="19.5" thickBot="1" x14ac:dyDescent="0.35">
      <c r="B4" s="79"/>
      <c r="C4" s="79"/>
      <c r="D4" s="79"/>
      <c r="E4" s="79"/>
      <c r="F4" s="79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321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258</v>
      </c>
      <c r="D7" s="5" t="s">
        <v>111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ACEPTABLE</v>
      </c>
      <c r="G7" s="8">
        <f t="shared" ref="G7:G9" si="0">AVERAGE(I7:N7)/10</f>
        <v>5.8833333333333337</v>
      </c>
      <c r="H7" s="12">
        <f t="shared" ref="H7:H9" si="1">SUM(I7:N7)</f>
        <v>353</v>
      </c>
      <c r="I7" s="12">
        <v>60</v>
      </c>
      <c r="J7" s="12">
        <v>57</v>
      </c>
      <c r="K7" s="12">
        <v>59</v>
      </c>
      <c r="L7" s="12">
        <v>60</v>
      </c>
      <c r="M7" s="12">
        <v>57</v>
      </c>
      <c r="N7" s="12">
        <v>60</v>
      </c>
    </row>
    <row r="8" spans="1:14" x14ac:dyDescent="0.25">
      <c r="B8" s="5">
        <v>2</v>
      </c>
      <c r="C8" s="5"/>
      <c r="D8" s="5"/>
      <c r="E8" s="5"/>
      <c r="F8" s="3" t="str">
        <f>LOOKUP(G8,{0;3;4;5;6;7;8;9;10},{"EN APRENDIZAJE";"REFORZAR APRENDIZAJE";"FALTA PRACTICA";"ACEPTABLE";"BUENO";"MUY BUENO";"SOBRESALIENTE";"EXCELENTE"})</f>
        <v>EN APRENDIZAJE</v>
      </c>
      <c r="G8" s="8">
        <f t="shared" si="0"/>
        <v>0</v>
      </c>
      <c r="H8" s="12">
        <f t="shared" si="1"/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B9" s="5">
        <v>3</v>
      </c>
      <c r="C9" s="5"/>
      <c r="D9" s="5"/>
      <c r="E9" s="5"/>
      <c r="F9" s="3" t="str">
        <f>LOOKUP(G9,{0;3;4;5;6;7;8;9;10},{"EN APRENDIZAJE";"REFORZAR APRENDIZAJE";"FALTA PRACTICA";"ACEPTABLE";"BUENO";"MUY BUENO";"SOBRESALIENTE";"EXCELENTE"})</f>
        <v>EN APRENDIZAJE</v>
      </c>
      <c r="G9" s="8">
        <f t="shared" si="0"/>
        <v>0</v>
      </c>
      <c r="H9" s="12">
        <f t="shared" si="1"/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</sheetData>
  <mergeCells count="8">
    <mergeCell ref="B1:F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18"/>
  <sheetViews>
    <sheetView zoomScale="80" zoomScaleNormal="80" workbookViewId="0">
      <selection activeCell="B1" sqref="B1:F18"/>
    </sheetView>
  </sheetViews>
  <sheetFormatPr baseColWidth="10" defaultColWidth="11.42578125" defaultRowHeight="15" x14ac:dyDescent="0.25"/>
  <cols>
    <col min="2" max="2" width="6.42578125" bestFit="1" customWidth="1"/>
    <col min="3" max="3" width="28.7109375" customWidth="1"/>
    <col min="4" max="4" width="17.28515625" customWidth="1"/>
    <col min="5" max="5" width="14.5703125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0"/>
      <c r="H1" s="80"/>
      <c r="I1" s="80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6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6"/>
      <c r="G3" s="6"/>
    </row>
    <row r="4" spans="1:14" ht="19.5" thickBot="1" x14ac:dyDescent="0.35">
      <c r="B4" s="4"/>
      <c r="C4" s="4"/>
      <c r="D4" s="4"/>
      <c r="E4" s="46"/>
      <c r="F4" s="46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60</v>
      </c>
      <c r="D5" s="102"/>
      <c r="E5" s="102"/>
      <c r="I5" s="108" t="s">
        <v>325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151</v>
      </c>
      <c r="D7" s="5" t="s">
        <v>139</v>
      </c>
      <c r="E7" s="5" t="s">
        <v>140</v>
      </c>
      <c r="F7" s="3" t="str">
        <f>LOOKUP(G7,{0;3;4;5;6;7;8;9;10},{"EN APRENDIZAJE";"REFORZAR APRENDIZAJE";"FALTA PRACTICA";"ACEPTABLE";"BUENO";"MUY BUENO";"SOBRESALIENTE";"EXCELENTE"})</f>
        <v>FALTA PRACTICA</v>
      </c>
      <c r="G7" s="8">
        <f t="shared" ref="G7:G18" si="0">AVERAGE(I7:N7)/10</f>
        <v>4.9333333333333336</v>
      </c>
      <c r="H7" s="12">
        <f t="shared" ref="H7:H18" si="1">SUM(I7:N7)</f>
        <v>296</v>
      </c>
      <c r="I7" s="12">
        <v>48</v>
      </c>
      <c r="J7" s="12">
        <v>45</v>
      </c>
      <c r="K7" s="12">
        <v>50</v>
      </c>
      <c r="L7" s="12">
        <v>53</v>
      </c>
      <c r="M7" s="12">
        <v>49</v>
      </c>
      <c r="N7" s="12">
        <v>51</v>
      </c>
    </row>
    <row r="8" spans="1:14" x14ac:dyDescent="0.25">
      <c r="B8" s="83">
        <v>2</v>
      </c>
      <c r="C8" s="5" t="s">
        <v>278</v>
      </c>
      <c r="D8" s="5" t="s">
        <v>190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FALTA PRACTICA</v>
      </c>
      <c r="G8" s="8">
        <f t="shared" si="0"/>
        <v>4.8333333333333339</v>
      </c>
      <c r="H8" s="12">
        <f t="shared" si="1"/>
        <v>290</v>
      </c>
      <c r="I8" s="12">
        <v>42</v>
      </c>
      <c r="J8" s="12">
        <v>45</v>
      </c>
      <c r="K8" s="12">
        <v>52</v>
      </c>
      <c r="L8" s="12">
        <v>50</v>
      </c>
      <c r="M8" s="12">
        <v>51</v>
      </c>
      <c r="N8" s="12">
        <v>50</v>
      </c>
    </row>
    <row r="9" spans="1:14" x14ac:dyDescent="0.25">
      <c r="B9" s="83">
        <v>3</v>
      </c>
      <c r="C9" s="5" t="s">
        <v>152</v>
      </c>
      <c r="D9" s="5" t="s">
        <v>127</v>
      </c>
      <c r="E9" s="5" t="s">
        <v>33</v>
      </c>
      <c r="F9" s="3" t="str">
        <f>LOOKUP(G9,{0;3;4;5;6;7;8;9;10},{"EN APRENDIZAJE";"REFORZAR APRENDIZAJE";"FALTA PRACTICA";"ACEPTABLE";"BUENO";"MUY BUENO";"SOBRESALIENTE";"EXCELENTE"})</f>
        <v>FALTA PRACTICA</v>
      </c>
      <c r="G9" s="8">
        <f t="shared" si="0"/>
        <v>4.6833333333333336</v>
      </c>
      <c r="H9" s="12">
        <f t="shared" si="1"/>
        <v>281</v>
      </c>
      <c r="I9" s="12">
        <v>46</v>
      </c>
      <c r="J9" s="12">
        <v>48</v>
      </c>
      <c r="K9" s="12">
        <v>48</v>
      </c>
      <c r="L9" s="12">
        <v>46</v>
      </c>
      <c r="M9" s="12">
        <v>46</v>
      </c>
      <c r="N9" s="12">
        <v>47</v>
      </c>
    </row>
    <row r="10" spans="1:14" x14ac:dyDescent="0.25">
      <c r="B10" s="83">
        <v>4</v>
      </c>
      <c r="C10" s="5" t="s">
        <v>280</v>
      </c>
      <c r="D10" s="5" t="s">
        <v>125</v>
      </c>
      <c r="E10" s="5" t="s">
        <v>33</v>
      </c>
      <c r="F10" s="3" t="str">
        <f>LOOKUP(G10,{0;3;4;5;6;7;8;9;10},{"EN APRENDIZAJE";"REFORZAR APRENDIZAJE";"FALTA PRACTICA";"ACEPTABLE";"BUENO";"MUY BUENO";"SOBRESALIENTE";"EXCELENTE"})</f>
        <v>FALTA PRACTICA</v>
      </c>
      <c r="G10" s="8">
        <f t="shared" si="0"/>
        <v>4.5666666666666664</v>
      </c>
      <c r="H10" s="12">
        <f t="shared" si="1"/>
        <v>274</v>
      </c>
      <c r="I10" s="12">
        <v>45</v>
      </c>
      <c r="J10" s="12">
        <v>42</v>
      </c>
      <c r="K10" s="12">
        <v>46</v>
      </c>
      <c r="L10" s="12">
        <v>43</v>
      </c>
      <c r="M10" s="12">
        <v>50</v>
      </c>
      <c r="N10" s="12">
        <v>48</v>
      </c>
    </row>
    <row r="11" spans="1:14" x14ac:dyDescent="0.25">
      <c r="B11" s="83">
        <v>5</v>
      </c>
      <c r="C11" s="5" t="s">
        <v>153</v>
      </c>
      <c r="D11" s="5" t="s">
        <v>118</v>
      </c>
      <c r="E11" s="5" t="s">
        <v>33</v>
      </c>
      <c r="F11" s="3" t="str">
        <f>LOOKUP(G11,{0;3;4;5;6;7;8;9;10},{"EN APRENDIZAJE";"REFORZAR APRENDIZAJE";"FALTA PRACTICA";"ACEPTABLE";"BUENO";"MUY BUENO";"SOBRESALIENTE";"EXCELENTE"})</f>
        <v>FALTA PRACTICA</v>
      </c>
      <c r="G11" s="8">
        <f t="shared" si="0"/>
        <v>4.3333333333333339</v>
      </c>
      <c r="H11" s="12">
        <f t="shared" si="1"/>
        <v>260</v>
      </c>
      <c r="I11" s="12">
        <v>45</v>
      </c>
      <c r="J11" s="12">
        <v>42</v>
      </c>
      <c r="K11" s="12">
        <v>40</v>
      </c>
      <c r="L11" s="12">
        <v>38</v>
      </c>
      <c r="M11" s="12">
        <v>48</v>
      </c>
      <c r="N11" s="12">
        <v>47</v>
      </c>
    </row>
    <row r="12" spans="1:14" x14ac:dyDescent="0.25">
      <c r="B12" s="83">
        <v>6</v>
      </c>
      <c r="C12" s="5" t="s">
        <v>276</v>
      </c>
      <c r="D12" s="5" t="s">
        <v>150</v>
      </c>
      <c r="E12" s="5" t="s">
        <v>35</v>
      </c>
      <c r="F12" s="3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4.3166666666666664</v>
      </c>
      <c r="H12" s="12">
        <f t="shared" si="1"/>
        <v>259</v>
      </c>
      <c r="I12" s="12">
        <v>45</v>
      </c>
      <c r="J12" s="12">
        <v>42</v>
      </c>
      <c r="K12" s="12">
        <v>45</v>
      </c>
      <c r="L12" s="12">
        <v>40</v>
      </c>
      <c r="M12" s="12">
        <v>45</v>
      </c>
      <c r="N12" s="12">
        <v>42</v>
      </c>
    </row>
    <row r="13" spans="1:14" x14ac:dyDescent="0.25">
      <c r="B13" s="83">
        <v>7</v>
      </c>
      <c r="C13" s="5" t="s">
        <v>274</v>
      </c>
      <c r="D13" s="5" t="s">
        <v>139</v>
      </c>
      <c r="E13" s="5" t="s">
        <v>140</v>
      </c>
      <c r="F13" s="3" t="str">
        <f>LOOKUP(G13,{0;3;4;5;6;7;8;9;10},{"EN APRENDIZAJE";"REFORZAR APRENDIZAJE";"FALTA PRACTICA";"ACEPTABLE";"BUENO";"MUY BUENO";"SOBRESALIENTE";"EXCELENTE"})</f>
        <v>REFORZAR APRENDIZAJE</v>
      </c>
      <c r="G13" s="8">
        <f t="shared" si="0"/>
        <v>3.7166666666666663</v>
      </c>
      <c r="H13" s="12">
        <f t="shared" si="1"/>
        <v>223</v>
      </c>
      <c r="I13" s="12">
        <v>38</v>
      </c>
      <c r="J13" s="12">
        <v>40</v>
      </c>
      <c r="K13" s="12">
        <v>33</v>
      </c>
      <c r="L13" s="12">
        <v>32</v>
      </c>
      <c r="M13" s="12">
        <v>41</v>
      </c>
      <c r="N13" s="12">
        <v>39</v>
      </c>
    </row>
    <row r="14" spans="1:14" x14ac:dyDescent="0.25">
      <c r="B14" s="83">
        <v>8</v>
      </c>
      <c r="C14" s="5" t="s">
        <v>273</v>
      </c>
      <c r="D14" s="5" t="s">
        <v>150</v>
      </c>
      <c r="E14" s="5" t="s">
        <v>35</v>
      </c>
      <c r="F14" s="3" t="str">
        <f>LOOKUP(G14,{0;3;4;5;6;7;8;9;10},{"EN APRENDIZAJE";"REFORZAR APRENDIZAJE";"FALTA PRACTICA";"ACEPTABLE";"BUENO";"MUY BUENO";"SOBRESALIENTE";"EXCELENTE"})</f>
        <v>REFORZAR APRENDIZAJE</v>
      </c>
      <c r="G14" s="8">
        <f t="shared" si="0"/>
        <v>3.6333333333333337</v>
      </c>
      <c r="H14" s="12">
        <f t="shared" si="1"/>
        <v>218</v>
      </c>
      <c r="I14" s="12">
        <v>36</v>
      </c>
      <c r="J14" s="12">
        <v>33</v>
      </c>
      <c r="K14" s="12">
        <v>36</v>
      </c>
      <c r="L14" s="12">
        <v>33</v>
      </c>
      <c r="M14" s="12">
        <v>40</v>
      </c>
      <c r="N14" s="12">
        <v>40</v>
      </c>
    </row>
    <row r="15" spans="1:14" x14ac:dyDescent="0.25">
      <c r="B15" s="83">
        <v>9</v>
      </c>
      <c r="C15" s="5" t="s">
        <v>279</v>
      </c>
      <c r="D15" s="5" t="s">
        <v>118</v>
      </c>
      <c r="E15" s="5" t="s">
        <v>33</v>
      </c>
      <c r="F15" s="3" t="str">
        <f>LOOKUP(G15,{0;3;4;5;6;7;8;9;10},{"EN APRENDIZAJE";"REFORZAR APRENDIZAJE";"FALTA PRACTICA";"ACEPTABLE";"BUENO";"MUY BUENO";"SOBRESALIENTE";"EXCELENTE"})</f>
        <v>REFORZAR APRENDIZAJE</v>
      </c>
      <c r="G15" s="8">
        <f t="shared" si="0"/>
        <v>3.5833333333333335</v>
      </c>
      <c r="H15" s="12">
        <f t="shared" si="1"/>
        <v>215</v>
      </c>
      <c r="I15" s="12">
        <v>37</v>
      </c>
      <c r="J15" s="12">
        <v>35</v>
      </c>
      <c r="K15" s="12">
        <v>35</v>
      </c>
      <c r="L15" s="12">
        <v>34</v>
      </c>
      <c r="M15" s="12">
        <v>38</v>
      </c>
      <c r="N15" s="12">
        <v>36</v>
      </c>
    </row>
    <row r="16" spans="1:14" x14ac:dyDescent="0.25">
      <c r="B16" s="83">
        <v>10</v>
      </c>
      <c r="C16" s="5" t="s">
        <v>275</v>
      </c>
      <c r="D16" s="5" t="s">
        <v>118</v>
      </c>
      <c r="E16" s="5" t="s">
        <v>33</v>
      </c>
      <c r="F16" s="3" t="str">
        <f>LOOKUP(G16,{0;3;4;5;6;7;8;9;10},{"EN APRENDIZAJE";"REFORZAR APRENDIZAJE";"FALTA PRACTICA";"ACEPTABLE";"BUENO";"MUY BUENO";"SOBRESALIENTE";"EXCELENTE"})</f>
        <v>REFORZAR APRENDIZAJE</v>
      </c>
      <c r="G16" s="8">
        <f t="shared" si="0"/>
        <v>3.2</v>
      </c>
      <c r="H16" s="12">
        <f t="shared" si="1"/>
        <v>192</v>
      </c>
      <c r="I16" s="12">
        <v>30</v>
      </c>
      <c r="J16" s="12">
        <v>25</v>
      </c>
      <c r="K16" s="12">
        <v>35</v>
      </c>
      <c r="L16" s="12">
        <v>30</v>
      </c>
      <c r="M16" s="12">
        <v>38</v>
      </c>
      <c r="N16" s="12">
        <v>34</v>
      </c>
    </row>
    <row r="17" spans="2:14" x14ac:dyDescent="0.25">
      <c r="B17" s="83">
        <v>11</v>
      </c>
      <c r="C17" s="5" t="s">
        <v>277</v>
      </c>
      <c r="D17" s="5" t="s">
        <v>125</v>
      </c>
      <c r="E17" s="5" t="s">
        <v>33</v>
      </c>
      <c r="F17" s="3" t="str">
        <f>LOOKUP(G17,{0;3;4;5;6;7;8;9;10},{"EN APRENDIZAJE";"REFORZAR APRENDIZAJE";"FALTA PRACTICA";"ACEPTABLE";"BUENO";"MUY BUENO";"SOBRESALIENTE";"EXCELENTE"})</f>
        <v>REFORZAR APRENDIZAJE</v>
      </c>
      <c r="G17" s="8">
        <f t="shared" si="0"/>
        <v>3.1</v>
      </c>
      <c r="H17" s="12">
        <f t="shared" si="1"/>
        <v>186</v>
      </c>
      <c r="I17" s="12">
        <v>36</v>
      </c>
      <c r="J17" s="12">
        <v>30</v>
      </c>
      <c r="K17" s="12">
        <v>30</v>
      </c>
      <c r="L17" s="12">
        <v>24</v>
      </c>
      <c r="M17" s="12">
        <v>36</v>
      </c>
      <c r="N17" s="12">
        <v>30</v>
      </c>
    </row>
    <row r="18" spans="2:14" x14ac:dyDescent="0.25">
      <c r="B18" s="83">
        <v>12</v>
      </c>
      <c r="C18" s="5" t="s">
        <v>271</v>
      </c>
      <c r="D18" s="5" t="s">
        <v>272</v>
      </c>
      <c r="E18" s="5" t="s">
        <v>105</v>
      </c>
      <c r="F18" s="3" t="str">
        <f>LOOKUP(G18,{0;3;4;5;6;7;8;9;10},{"EN APRENDIZAJE";"REFORZAR APRENDIZAJE";"FALTA PRACTICA";"ACEPTABLE";"BUENO";"MUY BUENO";"SOBRESALIENTE";"EXCELENTE"})</f>
        <v>EN APRENDIZAJE</v>
      </c>
      <c r="G18" s="8">
        <f t="shared" si="0"/>
        <v>2.4666666666666668</v>
      </c>
      <c r="H18" s="12">
        <f t="shared" si="1"/>
        <v>148</v>
      </c>
      <c r="I18" s="12">
        <v>30</v>
      </c>
      <c r="J18" s="12">
        <v>20</v>
      </c>
      <c r="K18" s="12">
        <v>26</v>
      </c>
      <c r="L18" s="12">
        <v>20</v>
      </c>
      <c r="M18" s="12">
        <v>32</v>
      </c>
      <c r="N18" s="12">
        <v>20</v>
      </c>
    </row>
  </sheetData>
  <autoFilter ref="C6:N18">
    <sortState ref="C7:N18">
      <sortCondition descending="1" ref="H6:H18"/>
    </sortState>
  </autoFilter>
  <sortState ref="C7:M8">
    <sortCondition ref="E7:E8" customList="EXCELENTE,SOBRE SALIENTE,MUY BUENO,BUENO,ACEPTABLE,FALTA PRACTICA,REFORZAR APRENDIZAJE,EN APRENDIZAJE"/>
    <sortCondition ref="C7:C8"/>
  </sortState>
  <mergeCells count="8">
    <mergeCell ref="B1:F1"/>
    <mergeCell ref="C5:E5"/>
    <mergeCell ref="B2:E2"/>
    <mergeCell ref="B3:E3"/>
    <mergeCell ref="J4:N4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0" zoomScaleNormal="80" workbookViewId="0">
      <selection activeCell="F17" sqref="F17"/>
    </sheetView>
  </sheetViews>
  <sheetFormatPr baseColWidth="10" defaultColWidth="11.42578125" defaultRowHeight="15" x14ac:dyDescent="0.25"/>
  <cols>
    <col min="2" max="2" width="6.42578125" bestFit="1" customWidth="1"/>
    <col min="3" max="3" width="31.85546875" customWidth="1"/>
    <col min="4" max="4" width="10.85546875" customWidth="1"/>
    <col min="5" max="5" width="16.5703125" bestFit="1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0"/>
      <c r="H1" s="80"/>
      <c r="I1" s="80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6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6"/>
      <c r="G3" s="6"/>
    </row>
    <row r="4" spans="1:14" ht="19.5" thickBot="1" x14ac:dyDescent="0.35">
      <c r="B4" s="70"/>
      <c r="C4" s="70"/>
      <c r="D4" s="70"/>
      <c r="E4" s="70"/>
      <c r="F4" s="70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60</v>
      </c>
      <c r="D5" s="102"/>
      <c r="E5" s="102"/>
      <c r="I5" s="108" t="s">
        <v>332</v>
      </c>
      <c r="J5" s="110"/>
      <c r="K5" s="108" t="s">
        <v>326</v>
      </c>
      <c r="L5" s="110"/>
      <c r="M5" s="108" t="s">
        <v>333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155</v>
      </c>
      <c r="D7" s="5" t="s">
        <v>220</v>
      </c>
      <c r="E7" s="5" t="s">
        <v>35</v>
      </c>
      <c r="F7" s="3" t="str">
        <f>LOOKUP(G7,{0;3;4;5;6;7;8;9;10},{"EN APRENDIZAJE";"REFORZAR APRENDIZAJE";"FALTA PRACTICA";"ACEPTABLE";"BUENO";"MUY BUENO";"SOBRESALIENTE";"EXCELENTE"})</f>
        <v>FALTA PRACTICA</v>
      </c>
      <c r="G7" s="8">
        <f t="shared" ref="G7" si="0">AVERAGE(I7:N7)/10</f>
        <v>4.7333333333333334</v>
      </c>
      <c r="H7" s="12">
        <f t="shared" ref="H7" si="1">SUM(I7:N7)</f>
        <v>284</v>
      </c>
      <c r="I7" s="12">
        <v>49</v>
      </c>
      <c r="J7" s="12">
        <v>43</v>
      </c>
      <c r="K7" s="12">
        <v>49</v>
      </c>
      <c r="L7" s="12">
        <v>48</v>
      </c>
      <c r="M7" s="12">
        <v>49</v>
      </c>
      <c r="N7" s="12">
        <v>46</v>
      </c>
    </row>
  </sheetData>
  <mergeCells count="8">
    <mergeCell ref="B1:F1"/>
    <mergeCell ref="B2:E2"/>
    <mergeCell ref="B3:E3"/>
    <mergeCell ref="J4:N4"/>
    <mergeCell ref="C5:E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13"/>
  <sheetViews>
    <sheetView zoomScaleNormal="100" workbookViewId="0">
      <selection activeCell="G20" sqref="G20"/>
    </sheetView>
  </sheetViews>
  <sheetFormatPr baseColWidth="10" defaultColWidth="11.42578125" defaultRowHeight="15" x14ac:dyDescent="0.25"/>
  <cols>
    <col min="1" max="1" width="8.7109375" customWidth="1"/>
    <col min="2" max="2" width="6.42578125" bestFit="1" customWidth="1"/>
    <col min="3" max="3" width="27.85546875" customWidth="1"/>
    <col min="4" max="4" width="16.28515625" bestFit="1" customWidth="1"/>
    <col min="5" max="5" width="16.42578125" customWidth="1"/>
    <col min="6" max="6" width="22.7109375" bestFit="1" customWidth="1"/>
    <col min="7" max="7" width="6.5703125" style="14" customWidth="1"/>
    <col min="8" max="16" width="3.85546875" customWidth="1"/>
  </cols>
  <sheetData>
    <row r="1" spans="1:16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3"/>
    </row>
    <row r="2" spans="1:16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13"/>
    </row>
    <row r="3" spans="1:16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13"/>
    </row>
    <row r="4" spans="1:16" ht="19.5" thickBot="1" x14ac:dyDescent="0.35">
      <c r="B4" s="4"/>
      <c r="C4" s="4"/>
      <c r="D4" s="4"/>
      <c r="E4" s="30"/>
      <c r="F4" s="4"/>
      <c r="G4" s="13"/>
    </row>
    <row r="5" spans="1:16" ht="19.5" thickBot="1" x14ac:dyDescent="0.35">
      <c r="B5" s="37"/>
      <c r="C5" s="37"/>
      <c r="D5" s="37"/>
      <c r="E5" s="37"/>
      <c r="F5" s="37"/>
      <c r="G5" s="42"/>
      <c r="H5" s="103" t="s">
        <v>96</v>
      </c>
      <c r="I5" s="104"/>
      <c r="J5" s="105"/>
      <c r="K5" s="103" t="s">
        <v>97</v>
      </c>
      <c r="L5" s="106"/>
      <c r="M5" s="43" t="s">
        <v>98</v>
      </c>
      <c r="N5" s="44" t="s">
        <v>101</v>
      </c>
      <c r="O5" s="106" t="s">
        <v>99</v>
      </c>
      <c r="P5" s="107"/>
    </row>
    <row r="6" spans="1:16" ht="15.75" thickBot="1" x14ac:dyDescent="0.3">
      <c r="C6" s="102" t="s">
        <v>37</v>
      </c>
      <c r="D6" s="102"/>
      <c r="E6" s="102"/>
      <c r="F6" s="102"/>
      <c r="H6" s="18" t="s">
        <v>42</v>
      </c>
      <c r="I6" s="18" t="s">
        <v>43</v>
      </c>
      <c r="J6" s="18" t="s">
        <v>44</v>
      </c>
      <c r="K6" s="18" t="s">
        <v>45</v>
      </c>
      <c r="L6" s="40" t="s">
        <v>46</v>
      </c>
      <c r="M6" s="41" t="s">
        <v>47</v>
      </c>
      <c r="N6" s="41" t="s">
        <v>40</v>
      </c>
      <c r="O6" s="41" t="s">
        <v>48</v>
      </c>
      <c r="P6" s="41" t="s">
        <v>41</v>
      </c>
    </row>
    <row r="7" spans="1:16" x14ac:dyDescent="0.25">
      <c r="B7" s="1" t="s">
        <v>0</v>
      </c>
      <c r="C7" s="1" t="s">
        <v>1</v>
      </c>
      <c r="D7" s="1" t="s">
        <v>2</v>
      </c>
      <c r="E7" s="1" t="s">
        <v>36</v>
      </c>
      <c r="F7" s="1" t="s">
        <v>3</v>
      </c>
      <c r="G7" s="15" t="s">
        <v>4</v>
      </c>
      <c r="H7" s="45" t="s">
        <v>21</v>
      </c>
      <c r="I7" s="45" t="s">
        <v>22</v>
      </c>
      <c r="J7" s="45" t="s">
        <v>23</v>
      </c>
      <c r="K7" s="45" t="s">
        <v>24</v>
      </c>
      <c r="L7" s="45" t="s">
        <v>25</v>
      </c>
      <c r="M7" s="45" t="s">
        <v>26</v>
      </c>
      <c r="N7" s="45" t="s">
        <v>27</v>
      </c>
      <c r="O7" s="45" t="s">
        <v>38</v>
      </c>
      <c r="P7" s="45" t="s">
        <v>39</v>
      </c>
    </row>
    <row r="8" spans="1:16" x14ac:dyDescent="0.25">
      <c r="B8" s="96">
        <v>1</v>
      </c>
      <c r="C8" s="55" t="s">
        <v>191</v>
      </c>
      <c r="D8" s="55" t="s">
        <v>110</v>
      </c>
      <c r="E8" s="55" t="s">
        <v>35</v>
      </c>
      <c r="F8" s="49" t="str">
        <f>LOOKUP(G8,{0;3;4;5;6;7;8;9;10},{"EN APRENDIZAJE";"REFORZAR APRENDIZAJE";"FALTA PRACTICA";"ACEPTABLE";"BUENO";"MUY BUENO";"SOBRESALIENTE";"EXCELENTE"})</f>
        <v>FALTA PRACTICA</v>
      </c>
      <c r="G8" s="12">
        <f t="shared" ref="G8:G13" si="0">AVERAGE(H8:P8)/10</f>
        <v>4.8666666666666663</v>
      </c>
      <c r="H8" s="5">
        <v>52</v>
      </c>
      <c r="I8" s="5">
        <v>55</v>
      </c>
      <c r="J8" s="5">
        <v>54</v>
      </c>
      <c r="K8" s="5">
        <v>60</v>
      </c>
      <c r="L8" s="5">
        <v>62</v>
      </c>
      <c r="M8" s="5">
        <v>44</v>
      </c>
      <c r="N8" s="5">
        <v>38</v>
      </c>
      <c r="O8" s="5">
        <v>35</v>
      </c>
      <c r="P8" s="5">
        <v>38</v>
      </c>
    </row>
    <row r="9" spans="1:16" x14ac:dyDescent="0.25">
      <c r="B9" s="97">
        <v>2</v>
      </c>
      <c r="C9" s="55" t="s">
        <v>195</v>
      </c>
      <c r="D9" s="55" t="s">
        <v>110</v>
      </c>
      <c r="E9" s="55" t="s">
        <v>35</v>
      </c>
      <c r="F9" s="49" t="str">
        <f>LOOKUP(G9,{0;3;4;5;6;7;8;9;10},{"EN APRENDIZAJE";"REFORZAR APRENDIZAJE";"FALTA PRACTICA";"ACEPTABLE";"BUENO";"MUY BUENO";"SOBRESALIENTE";"EXCELENTE"})</f>
        <v>FALTA PRACTICA</v>
      </c>
      <c r="G9" s="12">
        <f t="shared" si="0"/>
        <v>4.7888888888888888</v>
      </c>
      <c r="H9" s="5">
        <v>50</v>
      </c>
      <c r="I9" s="5">
        <v>56</v>
      </c>
      <c r="J9" s="5">
        <v>52</v>
      </c>
      <c r="K9" s="5">
        <v>60</v>
      </c>
      <c r="L9" s="5">
        <v>63</v>
      </c>
      <c r="M9" s="5">
        <v>48</v>
      </c>
      <c r="N9" s="5">
        <v>39</v>
      </c>
      <c r="O9" s="5">
        <v>32</v>
      </c>
      <c r="P9" s="5">
        <v>31</v>
      </c>
    </row>
    <row r="10" spans="1:16" x14ac:dyDescent="0.25">
      <c r="B10" s="97">
        <v>3</v>
      </c>
      <c r="C10" s="55" t="s">
        <v>192</v>
      </c>
      <c r="D10" s="55" t="s">
        <v>127</v>
      </c>
      <c r="E10" s="55" t="s">
        <v>33</v>
      </c>
      <c r="F10" s="49" t="str">
        <f>LOOKUP(G10,{0;3;4;5;6;7;8;9;10},{"EN APRENDIZAJE";"REFORZAR APRENDIZAJE";"FALTA PRACTICA";"ACEPTABLE";"BUENO";"MUY BUENO";"SOBRESALIENTE";"EXCELENTE"})</f>
        <v>FALTA PRACTICA</v>
      </c>
      <c r="G10" s="12">
        <f t="shared" si="0"/>
        <v>4.3444444444444441</v>
      </c>
      <c r="H10" s="5">
        <v>45</v>
      </c>
      <c r="I10" s="5">
        <v>50</v>
      </c>
      <c r="J10" s="5">
        <v>10</v>
      </c>
      <c r="K10" s="5">
        <v>62</v>
      </c>
      <c r="L10" s="5">
        <v>65</v>
      </c>
      <c r="M10" s="5">
        <v>50</v>
      </c>
      <c r="N10" s="5">
        <v>33</v>
      </c>
      <c r="O10" s="5">
        <v>37</v>
      </c>
      <c r="P10" s="5">
        <v>39</v>
      </c>
    </row>
    <row r="11" spans="1:16" x14ac:dyDescent="0.25">
      <c r="B11" s="97">
        <v>4</v>
      </c>
      <c r="C11" s="71" t="s">
        <v>189</v>
      </c>
      <c r="D11" s="71" t="s">
        <v>190</v>
      </c>
      <c r="E11" s="71" t="s">
        <v>33</v>
      </c>
      <c r="F11" s="49" t="str">
        <f>LOOKUP(G11,{0;3;4;5;6;7;8;9;10},{"EN APRENDIZAJE";"REFORZAR APRENDIZAJE";"FALTA PRACTICA";"ACEPTABLE";"BUENO";"MUY BUENO";"SOBRESALIENTE";"EXCELENTE"})</f>
        <v>REFORZAR APRENDIZAJE</v>
      </c>
      <c r="G11" s="12">
        <f t="shared" si="0"/>
        <v>3.6222222222222222</v>
      </c>
      <c r="H11" s="5">
        <v>50</v>
      </c>
      <c r="I11" s="5">
        <v>32</v>
      </c>
      <c r="J11" s="5">
        <v>30</v>
      </c>
      <c r="K11" s="5">
        <v>30</v>
      </c>
      <c r="L11" s="5">
        <v>25</v>
      </c>
      <c r="M11" s="5">
        <v>46</v>
      </c>
      <c r="N11" s="5">
        <v>35</v>
      </c>
      <c r="O11" s="5">
        <v>38</v>
      </c>
      <c r="P11" s="5">
        <v>40</v>
      </c>
    </row>
    <row r="12" spans="1:16" x14ac:dyDescent="0.25">
      <c r="B12" s="97">
        <v>5</v>
      </c>
      <c r="C12" s="55" t="s">
        <v>193</v>
      </c>
      <c r="D12" s="55" t="s">
        <v>110</v>
      </c>
      <c r="E12" s="55" t="s">
        <v>35</v>
      </c>
      <c r="F12" s="49" t="str">
        <f>LOOKUP(G12,{0;3;4;5;6;7;8;9;10},{"EN APRENDIZAJE";"REFORZAR APRENDIZAJE";"FALTA PRACTICA";"ACEPTABLE";"BUENO";"MUY BUENO";"SOBRESALIENTE";"EXCELENTE"})</f>
        <v>REFORZAR APRENDIZAJE</v>
      </c>
      <c r="G12" s="12">
        <f t="shared" si="0"/>
        <v>3.2666666666666666</v>
      </c>
      <c r="H12" s="5">
        <v>35</v>
      </c>
      <c r="I12" s="5">
        <v>47</v>
      </c>
      <c r="J12" s="5">
        <v>10</v>
      </c>
      <c r="K12" s="5">
        <v>20</v>
      </c>
      <c r="L12" s="5">
        <v>20</v>
      </c>
      <c r="M12" s="5">
        <v>45</v>
      </c>
      <c r="N12" s="5">
        <v>40</v>
      </c>
      <c r="O12" s="5">
        <v>37</v>
      </c>
      <c r="P12" s="5">
        <v>40</v>
      </c>
    </row>
    <row r="13" spans="1:16" x14ac:dyDescent="0.25">
      <c r="B13" s="97">
        <v>6</v>
      </c>
      <c r="C13" s="55" t="s">
        <v>194</v>
      </c>
      <c r="D13" s="55" t="s">
        <v>127</v>
      </c>
      <c r="E13" s="55" t="s">
        <v>33</v>
      </c>
      <c r="F13" s="49" t="str">
        <f>LOOKUP(G13,{0;3;4;5;6;7;8;9;10},{"EN APRENDIZAJE";"REFORZAR APRENDIZAJE";"FALTA PRACTICA";"ACEPTABLE";"BUENO";"MUY BUENO";"SOBRESALIENTE";"EXCELENTE"})</f>
        <v>REFORZAR APRENDIZAJE</v>
      </c>
      <c r="G13" s="12">
        <f t="shared" si="0"/>
        <v>3.0555555555555558</v>
      </c>
      <c r="H13" s="5">
        <v>43</v>
      </c>
      <c r="I13" s="5">
        <v>24</v>
      </c>
      <c r="J13" s="5">
        <v>23</v>
      </c>
      <c r="K13" s="5">
        <v>23</v>
      </c>
      <c r="L13" s="5">
        <v>25</v>
      </c>
      <c r="M13" s="5">
        <v>42</v>
      </c>
      <c r="N13" s="5">
        <v>32</v>
      </c>
      <c r="O13" s="5">
        <v>33</v>
      </c>
      <c r="P13" s="5">
        <v>30</v>
      </c>
    </row>
  </sheetData>
  <sortState ref="C7:N11">
    <sortCondition ref="F7:F11" customList="EXCELENTE,SOBRE SALIENTE,MUY BUENO,BUENO,ACEPTABLE,FALTA PRACTICA,REFORZAR APRENDIZAJE,EN APRENDIZAJE"/>
    <sortCondition ref="C7:C11"/>
  </sortState>
  <mergeCells count="7">
    <mergeCell ref="B1:F1"/>
    <mergeCell ref="C6:F6"/>
    <mergeCell ref="H5:J5"/>
    <mergeCell ref="K5:L5"/>
    <mergeCell ref="O5:P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15"/>
  <sheetViews>
    <sheetView zoomScale="70" zoomScaleNormal="70" workbookViewId="0">
      <selection activeCell="B1" sqref="B1:F15"/>
    </sheetView>
  </sheetViews>
  <sheetFormatPr baseColWidth="10" defaultColWidth="11.42578125" defaultRowHeight="15" x14ac:dyDescent="0.25"/>
  <cols>
    <col min="2" max="2" width="5.42578125" customWidth="1"/>
    <col min="3" max="3" width="31" customWidth="1"/>
    <col min="4" max="4" width="16.5703125" customWidth="1"/>
    <col min="5" max="5" width="14.42578125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0"/>
      <c r="H1" s="80"/>
      <c r="I1" s="80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61</v>
      </c>
      <c r="D5" s="102"/>
      <c r="E5" s="102"/>
      <c r="F5" s="102"/>
      <c r="I5" s="108" t="s">
        <v>325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283</v>
      </c>
      <c r="D7" s="5" t="s">
        <v>120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FALTA PRACTICA</v>
      </c>
      <c r="G7" s="8">
        <f t="shared" ref="G7:G15" si="0">AVERAGE(I7:N7)/10</f>
        <v>4.8666666666666663</v>
      </c>
      <c r="H7" s="12">
        <f t="shared" ref="H7:H15" si="1">SUM(I7:N7)</f>
        <v>292</v>
      </c>
      <c r="I7" s="12">
        <v>50</v>
      </c>
      <c r="J7" s="12">
        <v>50</v>
      </c>
      <c r="K7" s="12">
        <v>49</v>
      </c>
      <c r="L7" s="12">
        <v>45</v>
      </c>
      <c r="M7" s="12">
        <v>49</v>
      </c>
      <c r="N7" s="12">
        <v>49</v>
      </c>
    </row>
    <row r="8" spans="1:14" x14ac:dyDescent="0.25">
      <c r="B8" s="83">
        <v>2</v>
      </c>
      <c r="C8" s="5" t="s">
        <v>156</v>
      </c>
      <c r="D8" s="5" t="s">
        <v>104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FALTA PRACTICA</v>
      </c>
      <c r="G8" s="8">
        <f t="shared" si="0"/>
        <v>4.5666666666666664</v>
      </c>
      <c r="H8" s="12">
        <f t="shared" si="1"/>
        <v>274</v>
      </c>
      <c r="I8" s="12">
        <v>49</v>
      </c>
      <c r="J8" s="12">
        <v>45</v>
      </c>
      <c r="K8" s="12">
        <v>43</v>
      </c>
      <c r="L8" s="12">
        <v>44</v>
      </c>
      <c r="M8" s="12">
        <v>47</v>
      </c>
      <c r="N8" s="12">
        <v>46</v>
      </c>
    </row>
    <row r="9" spans="1:14" x14ac:dyDescent="0.25">
      <c r="B9" s="83">
        <v>3</v>
      </c>
      <c r="C9" s="5" t="s">
        <v>284</v>
      </c>
      <c r="D9" s="5" t="s">
        <v>150</v>
      </c>
      <c r="E9" s="5" t="s">
        <v>35</v>
      </c>
      <c r="F9" s="3" t="str">
        <f>LOOKUP(G9,{0;3;4;5;6;7;8;9;10},{"EN APRENDIZAJE";"REFORZAR APRENDIZAJE";"FALTA PRACTICA";"ACEPTABLE";"BUENO";"MUY BUENO";"SOBRESALIENTE";"EXCELENTE"})</f>
        <v>FALTA PRACTICA</v>
      </c>
      <c r="G9" s="8">
        <f t="shared" si="0"/>
        <v>4.3833333333333337</v>
      </c>
      <c r="H9" s="12">
        <f t="shared" si="1"/>
        <v>263</v>
      </c>
      <c r="I9" s="12">
        <v>47</v>
      </c>
      <c r="J9" s="12">
        <v>45</v>
      </c>
      <c r="K9" s="12">
        <v>40</v>
      </c>
      <c r="L9" s="12">
        <v>41</v>
      </c>
      <c r="M9" s="12">
        <v>46</v>
      </c>
      <c r="N9" s="12">
        <v>44</v>
      </c>
    </row>
    <row r="10" spans="1:14" x14ac:dyDescent="0.25">
      <c r="B10" s="83">
        <v>4</v>
      </c>
      <c r="C10" s="5" t="s">
        <v>157</v>
      </c>
      <c r="D10" s="5" t="s">
        <v>104</v>
      </c>
      <c r="E10" s="5" t="s">
        <v>33</v>
      </c>
      <c r="F10" s="3" t="str">
        <f>LOOKUP(G10,{0;3;4;5;6;7;8;9;10},{"EN APRENDIZAJE";"REFORZAR APRENDIZAJE";"FALTA PRACTICA";"ACEPTABLE";"BUENO";"MUY BUENO";"SOBRESALIENTE";"EXCELENTE"})</f>
        <v>FALTA PRACTICA</v>
      </c>
      <c r="G10" s="8">
        <f t="shared" si="0"/>
        <v>4.3666666666666663</v>
      </c>
      <c r="H10" s="12">
        <f t="shared" si="1"/>
        <v>262</v>
      </c>
      <c r="I10" s="12">
        <v>48</v>
      </c>
      <c r="J10" s="12">
        <v>49</v>
      </c>
      <c r="K10" s="12">
        <v>42</v>
      </c>
      <c r="L10" s="12">
        <v>40</v>
      </c>
      <c r="M10" s="12">
        <v>43</v>
      </c>
      <c r="N10" s="12">
        <v>40</v>
      </c>
    </row>
    <row r="11" spans="1:14" x14ac:dyDescent="0.25">
      <c r="B11" s="83">
        <v>5</v>
      </c>
      <c r="C11" s="5" t="s">
        <v>158</v>
      </c>
      <c r="D11" s="5" t="s">
        <v>139</v>
      </c>
      <c r="E11" s="5" t="s">
        <v>140</v>
      </c>
      <c r="F11" s="3" t="str">
        <f>LOOKUP(G11,{0;3;4;5;6;7;8;9;10},{"EN APRENDIZAJE";"REFORZAR APRENDIZAJE";"FALTA PRACTICA";"ACEPTABLE";"BUENO";"MUY BUENO";"SOBRESALIENTE";"EXCELENTE"})</f>
        <v>FALTA PRACTICA</v>
      </c>
      <c r="G11" s="8">
        <f t="shared" si="0"/>
        <v>4.3</v>
      </c>
      <c r="H11" s="12">
        <f t="shared" si="1"/>
        <v>258</v>
      </c>
      <c r="I11" s="12">
        <v>44</v>
      </c>
      <c r="J11" s="12">
        <v>46</v>
      </c>
      <c r="K11" s="12">
        <v>42</v>
      </c>
      <c r="L11" s="12">
        <v>40</v>
      </c>
      <c r="M11" s="12">
        <v>44</v>
      </c>
      <c r="N11" s="12">
        <v>42</v>
      </c>
    </row>
    <row r="12" spans="1:14" x14ac:dyDescent="0.25">
      <c r="B12" s="83">
        <v>6</v>
      </c>
      <c r="C12" s="5" t="s">
        <v>281</v>
      </c>
      <c r="D12" s="5" t="s">
        <v>201</v>
      </c>
      <c r="E12" s="5" t="s">
        <v>105</v>
      </c>
      <c r="F12" s="3" t="str">
        <f>LOOKUP(G12,{0;3;4;5;6;7;8;9;10},{"EN APRENDIZAJE";"REFORZAR APRENDIZAJE";"FALTA PRACTICA";"ACEPTABLE";"BUENO";"MUY BUENO";"SOBRESALIENTE";"EXCELENTE"})</f>
        <v>REFORZAR APRENDIZAJE</v>
      </c>
      <c r="G12" s="8">
        <f t="shared" si="0"/>
        <v>3.5</v>
      </c>
      <c r="H12" s="12">
        <f t="shared" si="1"/>
        <v>210</v>
      </c>
      <c r="I12" s="12">
        <v>37</v>
      </c>
      <c r="J12" s="12">
        <v>35</v>
      </c>
      <c r="K12" s="12">
        <v>36</v>
      </c>
      <c r="L12" s="12">
        <v>33</v>
      </c>
      <c r="M12" s="12">
        <v>36</v>
      </c>
      <c r="N12" s="12">
        <v>33</v>
      </c>
    </row>
    <row r="13" spans="1:14" x14ac:dyDescent="0.25">
      <c r="B13" s="83">
        <v>7</v>
      </c>
      <c r="C13" s="5" t="s">
        <v>285</v>
      </c>
      <c r="D13" s="5" t="s">
        <v>147</v>
      </c>
      <c r="E13" s="5" t="s">
        <v>33</v>
      </c>
      <c r="F13" s="3" t="str">
        <f>LOOKUP(G13,{0;3;4;5;6;7;8;9;10},{"EN APRENDIZAJE";"REFORZAR APRENDIZAJE";"FALTA PRACTICA";"ACEPTABLE";"BUENO";"MUY BUENO";"SOBRESALIENTE";"EXCELENTE"})</f>
        <v>REFORZAR APRENDIZAJE</v>
      </c>
      <c r="G13" s="8">
        <f t="shared" si="0"/>
        <v>3.3166666666666664</v>
      </c>
      <c r="H13" s="12">
        <f t="shared" si="1"/>
        <v>199</v>
      </c>
      <c r="I13" s="12">
        <v>35</v>
      </c>
      <c r="J13" s="12">
        <v>30</v>
      </c>
      <c r="K13" s="12">
        <v>33</v>
      </c>
      <c r="L13" s="12">
        <v>29</v>
      </c>
      <c r="M13" s="12">
        <v>38</v>
      </c>
      <c r="N13" s="12">
        <v>34</v>
      </c>
    </row>
    <row r="14" spans="1:14" x14ac:dyDescent="0.25">
      <c r="B14" s="83">
        <v>8</v>
      </c>
      <c r="C14" s="5" t="s">
        <v>159</v>
      </c>
      <c r="D14" s="5" t="s">
        <v>139</v>
      </c>
      <c r="E14" s="5" t="s">
        <v>140</v>
      </c>
      <c r="F14" s="3" t="str">
        <f>LOOKUP(G14,{0;3;4;5;6;7;8;9;10},{"EN APRENDIZAJE";"REFORZAR APRENDIZAJE";"FALTA PRACTICA";"ACEPTABLE";"BUENO";"MUY BUENO";"SOBRESALIENTE";"EXCELENTE"})</f>
        <v>REFORZAR APRENDIZAJE</v>
      </c>
      <c r="G14" s="8">
        <f t="shared" si="0"/>
        <v>3.25</v>
      </c>
      <c r="H14" s="12">
        <f t="shared" si="1"/>
        <v>195</v>
      </c>
      <c r="I14" s="12">
        <v>31</v>
      </c>
      <c r="J14" s="12">
        <v>29</v>
      </c>
      <c r="K14" s="12">
        <v>31</v>
      </c>
      <c r="L14" s="12">
        <v>30</v>
      </c>
      <c r="M14" s="12">
        <v>38</v>
      </c>
      <c r="N14" s="12">
        <v>36</v>
      </c>
    </row>
    <row r="15" spans="1:14" x14ac:dyDescent="0.25">
      <c r="B15" s="83">
        <v>9</v>
      </c>
      <c r="C15" s="5" t="s">
        <v>282</v>
      </c>
      <c r="D15" s="5" t="s">
        <v>209</v>
      </c>
      <c r="E15" s="5" t="s">
        <v>140</v>
      </c>
      <c r="F15" s="3" t="str">
        <f>LOOKUP(G15,{0;3;4;5;6;7;8;9;10},{"EN APRENDIZAJE";"REFORZAR APRENDIZAJE";"FALTA PRACTICA";"ACEPTABLE";"BUENO";"MUY BUENO";"SOBRESALIENTE";"EXCELENTE"})</f>
        <v>EN APRENDIZAJE</v>
      </c>
      <c r="G15" s="8">
        <f t="shared" si="0"/>
        <v>0</v>
      </c>
      <c r="H15" s="12">
        <f t="shared" si="1"/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</sheetData>
  <sortState ref="C7:N8">
    <sortCondition ref="F7:F8" customList="EXCELENTE,SOBRE SALIENTE,MUY BUENO,BUENO,ACEPTABLE,FALTA PRACTICA,REFORZAR APRENDIZAJE,EN APRENDIZAJE"/>
    <sortCondition ref="C7:C8"/>
  </sortState>
  <mergeCells count="8">
    <mergeCell ref="B1:F1"/>
    <mergeCell ref="M5:N5"/>
    <mergeCell ref="C5:F5"/>
    <mergeCell ref="B2:F2"/>
    <mergeCell ref="B3:F3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70" zoomScaleNormal="70" workbookViewId="0"/>
  </sheetViews>
  <sheetFormatPr baseColWidth="10" defaultColWidth="11.42578125" defaultRowHeight="15" x14ac:dyDescent="0.25"/>
  <cols>
    <col min="2" max="2" width="7.140625" customWidth="1"/>
    <col min="3" max="3" width="27.42578125" customWidth="1"/>
    <col min="4" max="4" width="15.5703125" customWidth="1"/>
    <col min="5" max="5" width="11.85546875" customWidth="1"/>
    <col min="6" max="6" width="27.28515625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0"/>
      <c r="H1" s="80"/>
      <c r="I1" s="80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70"/>
      <c r="C4" s="70"/>
      <c r="D4" s="70"/>
      <c r="E4" s="70"/>
      <c r="F4" s="70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163</v>
      </c>
      <c r="D5" s="102"/>
      <c r="E5" s="102"/>
      <c r="F5" s="102"/>
      <c r="I5" s="108" t="s">
        <v>325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5" t="s">
        <v>161</v>
      </c>
      <c r="D7" s="5" t="s">
        <v>118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REFORZAR APRENDIZAJE</v>
      </c>
      <c r="G7" s="8">
        <f t="shared" ref="G7" si="0">AVERAGE(I7:N7)/10</f>
        <v>3.6333333333333337</v>
      </c>
      <c r="H7" s="12">
        <f t="shared" ref="H7" si="1">SUM(I7:N7)</f>
        <v>218</v>
      </c>
      <c r="I7" s="12">
        <v>38</v>
      </c>
      <c r="J7" s="12">
        <v>34</v>
      </c>
      <c r="K7" s="12">
        <v>36</v>
      </c>
      <c r="L7" s="12">
        <v>37</v>
      </c>
      <c r="M7" s="12">
        <v>38</v>
      </c>
      <c r="N7" s="12">
        <v>35</v>
      </c>
    </row>
  </sheetData>
  <mergeCells count="8">
    <mergeCell ref="B1:F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N8"/>
  <sheetViews>
    <sheetView zoomScale="80" zoomScaleNormal="80" workbookViewId="0">
      <selection activeCell="G1" sqref="G1:N1048576"/>
    </sheetView>
  </sheetViews>
  <sheetFormatPr baseColWidth="10" defaultColWidth="11.42578125" defaultRowHeight="15" x14ac:dyDescent="0.25"/>
  <cols>
    <col min="2" max="2" width="6.42578125" bestFit="1" customWidth="1"/>
    <col min="3" max="3" width="31.5703125" customWidth="1"/>
    <col min="4" max="4" width="19.5703125" customWidth="1"/>
    <col min="5" max="5" width="10" customWidth="1"/>
    <col min="6" max="6" width="22.7109375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62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83">
        <v>1</v>
      </c>
      <c r="C7" s="5" t="s">
        <v>286</v>
      </c>
      <c r="D7" s="5" t="s">
        <v>224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BUENO</v>
      </c>
      <c r="G7" s="8">
        <f t="shared" ref="G7" si="0">AVERAGE(I7:N7)/10</f>
        <v>6.2166666666666668</v>
      </c>
      <c r="H7" s="12">
        <f t="shared" ref="H7" si="1">SUM(I7:N7)</f>
        <v>373</v>
      </c>
      <c r="I7" s="12">
        <v>61</v>
      </c>
      <c r="J7" s="12">
        <v>65</v>
      </c>
      <c r="K7" s="12">
        <v>63</v>
      </c>
      <c r="L7" s="12">
        <v>61</v>
      </c>
      <c r="M7" s="12">
        <v>61</v>
      </c>
      <c r="N7" s="12">
        <v>62</v>
      </c>
    </row>
    <row r="8" spans="1:14" x14ac:dyDescent="0.25">
      <c r="B8" s="83">
        <v>2</v>
      </c>
      <c r="C8" s="5" t="s">
        <v>107</v>
      </c>
      <c r="D8" s="5" t="s">
        <v>104</v>
      </c>
      <c r="E8" s="5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8">
        <f t="shared" ref="G8" si="2">AVERAGE(I8:N8)/10</f>
        <v>5.5833333333333339</v>
      </c>
      <c r="H8" s="12">
        <f t="shared" ref="H8" si="3">SUM(I8:N8)</f>
        <v>335</v>
      </c>
      <c r="I8" s="12">
        <v>56</v>
      </c>
      <c r="J8" s="12">
        <v>54</v>
      </c>
      <c r="K8" s="12">
        <v>58</v>
      </c>
      <c r="L8" s="12">
        <v>54</v>
      </c>
      <c r="M8" s="12">
        <v>59</v>
      </c>
      <c r="N8" s="12">
        <v>54</v>
      </c>
    </row>
  </sheetData>
  <sortState ref="C7:K8">
    <sortCondition ref="F7:F8" customList="EXCELENTE,SOBRE SALIENTE,MUY BUENO,BUENO,ACEPTABLE,FALTA PRACTICA,REFORZAR APRENDIZAJE,EN APRENDIZAJE"/>
    <sortCondition ref="C7:C8"/>
  </sortState>
  <mergeCells count="8">
    <mergeCell ref="B1:F1"/>
    <mergeCell ref="B2:F2"/>
    <mergeCell ref="B3:F3"/>
    <mergeCell ref="C5:F5"/>
    <mergeCell ref="J4:N4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N18"/>
  <sheetViews>
    <sheetView zoomScale="85" zoomScaleNormal="85" workbookViewId="0">
      <selection activeCell="B1" sqref="B1:G16"/>
    </sheetView>
  </sheetViews>
  <sheetFormatPr baseColWidth="10" defaultColWidth="11.42578125" defaultRowHeight="15" x14ac:dyDescent="0.25"/>
  <cols>
    <col min="2" max="2" width="6.42578125" bestFit="1" customWidth="1"/>
    <col min="3" max="3" width="37.7109375" customWidth="1"/>
    <col min="4" max="4" width="18.28515625" customWidth="1"/>
    <col min="5" max="5" width="16.5703125" customWidth="1"/>
    <col min="6" max="6" width="20.14062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63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1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82">
        <v>1</v>
      </c>
      <c r="C7" s="95" t="s">
        <v>115</v>
      </c>
      <c r="D7" s="25" t="s">
        <v>104</v>
      </c>
      <c r="E7" s="25" t="s">
        <v>33</v>
      </c>
      <c r="F7" s="49" t="str">
        <f>LOOKUP(G7,{0;3;4;5;6;7;8;9;10},{"EN APRENDIZAJE";"REFORZAR APRENDIZAJE";"FALTA PRACTICA";"ACEPTABLE";"BUENO";"MUY BUENO";"SOBRESALIENTE";"EXCELENTE"})</f>
        <v>ACEPTABLE</v>
      </c>
      <c r="G7" s="8">
        <f t="shared" ref="G7:G18" si="0">AVERAGE(I7:N7)/10</f>
        <v>5.5833333333333339</v>
      </c>
      <c r="H7" s="12">
        <f t="shared" ref="H7:H18" si="1">SUM(I7:N7)</f>
        <v>335</v>
      </c>
      <c r="I7" s="12">
        <v>59</v>
      </c>
      <c r="J7" s="12">
        <v>61</v>
      </c>
      <c r="K7" s="12">
        <v>49</v>
      </c>
      <c r="L7" s="12">
        <v>63</v>
      </c>
      <c r="M7" s="12">
        <v>44</v>
      </c>
      <c r="N7" s="12">
        <v>59</v>
      </c>
    </row>
    <row r="8" spans="1:14" x14ac:dyDescent="0.25">
      <c r="B8" s="82">
        <v>2</v>
      </c>
      <c r="C8" s="95" t="s">
        <v>289</v>
      </c>
      <c r="D8" s="25" t="s">
        <v>224</v>
      </c>
      <c r="E8" s="25" t="s">
        <v>33</v>
      </c>
      <c r="F8" s="49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5.2</v>
      </c>
      <c r="H8" s="12">
        <f t="shared" si="1"/>
        <v>312</v>
      </c>
      <c r="I8" s="12">
        <v>64</v>
      </c>
      <c r="J8" s="12">
        <v>50</v>
      </c>
      <c r="K8" s="12">
        <v>46</v>
      </c>
      <c r="L8" s="12">
        <v>50</v>
      </c>
      <c r="M8" s="12">
        <v>53</v>
      </c>
      <c r="N8" s="12">
        <v>49</v>
      </c>
    </row>
    <row r="9" spans="1:14" x14ac:dyDescent="0.25">
      <c r="B9" s="82">
        <v>3</v>
      </c>
      <c r="C9" s="95" t="s">
        <v>116</v>
      </c>
      <c r="D9" s="25" t="s">
        <v>104</v>
      </c>
      <c r="E9" s="25" t="s">
        <v>33</v>
      </c>
      <c r="F9" s="49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5.0833333333333339</v>
      </c>
      <c r="H9" s="12">
        <f t="shared" si="1"/>
        <v>305</v>
      </c>
      <c r="I9" s="12">
        <v>48</v>
      </c>
      <c r="J9" s="12">
        <v>52</v>
      </c>
      <c r="K9" s="12">
        <v>48</v>
      </c>
      <c r="L9" s="12">
        <v>57</v>
      </c>
      <c r="M9" s="12">
        <v>48</v>
      </c>
      <c r="N9" s="12">
        <v>52</v>
      </c>
    </row>
    <row r="10" spans="1:14" x14ac:dyDescent="0.25">
      <c r="B10" s="82">
        <v>4</v>
      </c>
      <c r="C10" s="95" t="s">
        <v>288</v>
      </c>
      <c r="D10" s="25" t="s">
        <v>197</v>
      </c>
      <c r="E10" s="25" t="s">
        <v>35</v>
      </c>
      <c r="F10" s="49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5.0833333333333339</v>
      </c>
      <c r="H10" s="12">
        <f t="shared" si="1"/>
        <v>305</v>
      </c>
      <c r="I10" s="12">
        <v>52</v>
      </c>
      <c r="J10" s="12">
        <v>58</v>
      </c>
      <c r="K10" s="12">
        <v>44</v>
      </c>
      <c r="L10" s="12">
        <v>55</v>
      </c>
      <c r="M10" s="12">
        <v>39</v>
      </c>
      <c r="N10" s="12">
        <v>57</v>
      </c>
    </row>
    <row r="11" spans="1:14" x14ac:dyDescent="0.25">
      <c r="B11" s="82">
        <v>5</v>
      </c>
      <c r="C11" s="95" t="s">
        <v>143</v>
      </c>
      <c r="D11" s="25" t="s">
        <v>104</v>
      </c>
      <c r="E11" s="25" t="s">
        <v>33</v>
      </c>
      <c r="F11" s="49" t="str">
        <f>LOOKUP(G11,{0;3;4;5;6;7;8;9;10},{"EN APRENDIZAJE";"REFORZAR APRENDIZAJE";"FALTA PRACTICA";"ACEPTABLE";"BUENO";"MUY BUENO";"SOBRESALIENTE";"EXCELENTE"})</f>
        <v>FALTA PRACTICA</v>
      </c>
      <c r="G11" s="8">
        <f t="shared" si="0"/>
        <v>4.95</v>
      </c>
      <c r="H11" s="12">
        <f t="shared" si="1"/>
        <v>297</v>
      </c>
      <c r="I11" s="12">
        <v>55</v>
      </c>
      <c r="J11" s="12">
        <v>51</v>
      </c>
      <c r="K11" s="12">
        <v>46</v>
      </c>
      <c r="L11" s="12">
        <v>53</v>
      </c>
      <c r="M11" s="12">
        <v>51</v>
      </c>
      <c r="N11" s="12">
        <v>41</v>
      </c>
    </row>
    <row r="12" spans="1:14" x14ac:dyDescent="0.25">
      <c r="B12" s="82">
        <v>6</v>
      </c>
      <c r="C12" s="95" t="s">
        <v>112</v>
      </c>
      <c r="D12" s="25" t="s">
        <v>104</v>
      </c>
      <c r="E12" s="25" t="s">
        <v>33</v>
      </c>
      <c r="F12" s="49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4.75</v>
      </c>
      <c r="H12" s="12">
        <f t="shared" si="1"/>
        <v>285</v>
      </c>
      <c r="I12" s="12">
        <v>38</v>
      </c>
      <c r="J12" s="12">
        <v>49</v>
      </c>
      <c r="K12" s="12">
        <v>50</v>
      </c>
      <c r="L12" s="12">
        <v>56</v>
      </c>
      <c r="M12" s="12">
        <v>43</v>
      </c>
      <c r="N12" s="12">
        <v>49</v>
      </c>
    </row>
    <row r="13" spans="1:14" x14ac:dyDescent="0.25">
      <c r="B13" s="82">
        <v>7</v>
      </c>
      <c r="C13" s="95" t="s">
        <v>166</v>
      </c>
      <c r="D13" s="25" t="s">
        <v>127</v>
      </c>
      <c r="E13" s="25" t="s">
        <v>33</v>
      </c>
      <c r="F13" s="49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4.5666666666666664</v>
      </c>
      <c r="H13" s="12">
        <f t="shared" si="1"/>
        <v>274</v>
      </c>
      <c r="I13" s="12">
        <v>28</v>
      </c>
      <c r="J13" s="12">
        <v>57</v>
      </c>
      <c r="K13" s="12">
        <v>39</v>
      </c>
      <c r="L13" s="12">
        <v>59</v>
      </c>
      <c r="M13" s="12">
        <v>34</v>
      </c>
      <c r="N13" s="12">
        <v>57</v>
      </c>
    </row>
    <row r="14" spans="1:14" x14ac:dyDescent="0.25">
      <c r="B14" s="82">
        <v>8</v>
      </c>
      <c r="C14" s="95" t="s">
        <v>291</v>
      </c>
      <c r="D14" s="25" t="s">
        <v>217</v>
      </c>
      <c r="E14" s="25" t="s">
        <v>35</v>
      </c>
      <c r="F14" s="49" t="str">
        <f>LOOKUP(G14,{0;3;4;5;6;7;8;9;10},{"EN APRENDIZAJE";"REFORZAR APRENDIZAJE";"FALTA PRACTICA";"ACEPTABLE";"BUENO";"MUY BUENO";"SOBRESALIENTE";"EXCELENTE"})</f>
        <v>FALTA PRACTICA</v>
      </c>
      <c r="G14" s="8">
        <f t="shared" si="0"/>
        <v>4.5166666666666666</v>
      </c>
      <c r="H14" s="12">
        <f t="shared" si="1"/>
        <v>271</v>
      </c>
      <c r="I14" s="12">
        <v>37</v>
      </c>
      <c r="J14" s="12">
        <v>54</v>
      </c>
      <c r="K14" s="12">
        <v>35</v>
      </c>
      <c r="L14" s="12">
        <v>52</v>
      </c>
      <c r="M14" s="12">
        <v>40</v>
      </c>
      <c r="N14" s="12">
        <v>53</v>
      </c>
    </row>
    <row r="15" spans="1:14" x14ac:dyDescent="0.25">
      <c r="B15" s="82">
        <v>9</v>
      </c>
      <c r="C15" s="95" t="s">
        <v>290</v>
      </c>
      <c r="D15" s="25" t="s">
        <v>111</v>
      </c>
      <c r="E15" s="25" t="s">
        <v>33</v>
      </c>
      <c r="F15" s="49" t="str">
        <f>LOOKUP(G15,{0;3;4;5;6;7;8;9;10},{"EN APRENDIZAJE";"REFORZAR APRENDIZAJE";"FALTA PRACTICA";"ACEPTABLE";"BUENO";"MUY BUENO";"SOBRESALIENTE";"EXCELENTE"})</f>
        <v>REFORZAR APRENDIZAJE</v>
      </c>
      <c r="G15" s="8">
        <f t="shared" si="0"/>
        <v>3.8833333333333337</v>
      </c>
      <c r="H15" s="12">
        <f t="shared" si="1"/>
        <v>233</v>
      </c>
      <c r="I15" s="12">
        <v>32</v>
      </c>
      <c r="J15" s="12">
        <v>47</v>
      </c>
      <c r="K15" s="12">
        <v>26</v>
      </c>
      <c r="L15" s="12">
        <v>49</v>
      </c>
      <c r="M15" s="12">
        <v>30</v>
      </c>
      <c r="N15" s="12">
        <v>49</v>
      </c>
    </row>
    <row r="16" spans="1:14" x14ac:dyDescent="0.25">
      <c r="B16" s="82">
        <v>10</v>
      </c>
      <c r="C16" s="95" t="s">
        <v>287</v>
      </c>
      <c r="D16" s="25" t="s">
        <v>201</v>
      </c>
      <c r="E16" s="25" t="s">
        <v>105</v>
      </c>
      <c r="F16" s="49" t="str">
        <f>LOOKUP(G16,{0;3;4;5;6;7;8;9;10},{"EN APRENDIZAJE";"REFORZAR APRENDIZAJE";"FALTA PRACTICA";"ACEPTABLE";"BUENO";"MUY BUENO";"SOBRESALIENTE";"EXCELENTE"})</f>
        <v>EN APRENDIZAJE</v>
      </c>
      <c r="G16" s="8">
        <f t="shared" si="0"/>
        <v>2.9333333333333331</v>
      </c>
      <c r="H16" s="12">
        <f t="shared" si="1"/>
        <v>176</v>
      </c>
      <c r="I16" s="12">
        <v>15</v>
      </c>
      <c r="J16" s="12">
        <v>32</v>
      </c>
      <c r="K16" s="12">
        <v>28</v>
      </c>
      <c r="L16" s="12">
        <v>38</v>
      </c>
      <c r="M16" s="12">
        <v>24</v>
      </c>
      <c r="N16" s="12">
        <v>39</v>
      </c>
    </row>
    <row r="17" spans="2:14" hidden="1" x14ac:dyDescent="0.25">
      <c r="B17" s="82">
        <v>11</v>
      </c>
      <c r="C17" s="25" t="s">
        <v>108</v>
      </c>
      <c r="D17" s="25" t="s">
        <v>104</v>
      </c>
      <c r="E17" s="25" t="s">
        <v>33</v>
      </c>
      <c r="F17" s="49" t="str">
        <f>LOOKUP(G17,{0;3;4;5;6;7;8;9;10},{"EN APRENDIZAJE";"REFORZAR APRENDIZAJE";"FALTA PRACTICA";"ACEPTABLE";"BUENO";"MUY BUENO";"SOBRESALIENTE";"EXCELENTE"})</f>
        <v>EN APRENDIZAJE</v>
      </c>
      <c r="G17" s="8">
        <f t="shared" si="0"/>
        <v>0</v>
      </c>
      <c r="H17" s="12">
        <f t="shared" si="1"/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2:14" hidden="1" x14ac:dyDescent="0.25">
      <c r="B18" s="82">
        <v>12</v>
      </c>
      <c r="C18" s="25" t="s">
        <v>109</v>
      </c>
      <c r="D18" s="25" t="s">
        <v>104</v>
      </c>
      <c r="E18" s="25" t="s">
        <v>33</v>
      </c>
      <c r="F18" s="49" t="str">
        <f>LOOKUP(G18,{0;3;4;5;6;7;8;9;10},{"EN APRENDIZAJE";"REFORZAR APRENDIZAJE";"FALTA PRACTICA";"ACEPTABLE";"BUENO";"MUY BUENO";"SOBRESALIENTE";"EXCELENTE"})</f>
        <v>EN APRENDIZAJE</v>
      </c>
      <c r="G18" s="8">
        <f t="shared" si="0"/>
        <v>0</v>
      </c>
      <c r="H18" s="12">
        <f t="shared" si="1"/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</sheetData>
  <sortState ref="C7:N18">
    <sortCondition ref="F7:F18" customList="EXCELENTE,SOBRE SALIENTE,MUY BUENO,BUENO,ACEPTABLE,FALTA PRACTICA,REFORZAR APRENDIZAJE,EN APRENDIZAJE"/>
    <sortCondition ref="C7:C18"/>
  </sortState>
  <mergeCells count="8">
    <mergeCell ref="B1:G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N19"/>
  <sheetViews>
    <sheetView zoomScale="90" zoomScaleNormal="90" workbookViewId="0">
      <selection activeCell="B1" sqref="B1:G18"/>
    </sheetView>
  </sheetViews>
  <sheetFormatPr baseColWidth="10" defaultColWidth="11.42578125" defaultRowHeight="15" x14ac:dyDescent="0.25"/>
  <cols>
    <col min="2" max="2" width="6.42578125" bestFit="1" customWidth="1"/>
    <col min="3" max="3" width="38.7109375" customWidth="1"/>
    <col min="4" max="4" width="21.28515625" customWidth="1"/>
    <col min="5" max="5" width="9.8554687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12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82">
        <v>1</v>
      </c>
      <c r="C7" s="94" t="s">
        <v>167</v>
      </c>
      <c r="D7" s="55" t="s">
        <v>118</v>
      </c>
      <c r="E7" s="55" t="s">
        <v>33</v>
      </c>
      <c r="F7" s="49" t="str">
        <f>LOOKUP(G7,{0;3;4;5;6;7;8;9;10},{"EN APRENDIZAJE";"REFORZAR APRENDIZAJE";"FALTA PRACTICA";"ACEPTABLE";"BUENO";"MUY BUENO";"SOBRESALIENTE";"EXCELENTE"})</f>
        <v>ACEPTABLE</v>
      </c>
      <c r="G7" s="8">
        <f t="shared" ref="G7:G19" si="0">AVERAGE(I7:N7)</f>
        <v>5.3499999999999988</v>
      </c>
      <c r="H7" s="12">
        <f t="shared" ref="H7:H19" si="1">SUM(I7:N7)</f>
        <v>32.099999999999994</v>
      </c>
      <c r="I7" s="12">
        <v>4.8</v>
      </c>
      <c r="J7" s="12">
        <v>6.6</v>
      </c>
      <c r="K7" s="12">
        <v>4.7</v>
      </c>
      <c r="L7" s="12">
        <v>5.6</v>
      </c>
      <c r="M7" s="12">
        <v>4.7</v>
      </c>
      <c r="N7" s="12">
        <v>5.7</v>
      </c>
    </row>
    <row r="8" spans="1:14" x14ac:dyDescent="0.25">
      <c r="B8" s="82">
        <v>2</v>
      </c>
      <c r="C8" s="94" t="s">
        <v>296</v>
      </c>
      <c r="D8" s="55" t="s">
        <v>224</v>
      </c>
      <c r="E8" s="55" t="s">
        <v>33</v>
      </c>
      <c r="F8" s="49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5.2166666666666668</v>
      </c>
      <c r="H8" s="12">
        <f t="shared" si="1"/>
        <v>31.3</v>
      </c>
      <c r="I8" s="12">
        <v>5.8</v>
      </c>
      <c r="J8" s="12">
        <v>5</v>
      </c>
      <c r="K8" s="12">
        <v>4.8</v>
      </c>
      <c r="L8" s="12">
        <v>5.2</v>
      </c>
      <c r="M8" s="12">
        <v>5.5</v>
      </c>
      <c r="N8" s="12">
        <v>5</v>
      </c>
    </row>
    <row r="9" spans="1:14" x14ac:dyDescent="0.25">
      <c r="B9" s="82">
        <v>3</v>
      </c>
      <c r="C9" s="94" t="s">
        <v>294</v>
      </c>
      <c r="D9" s="55" t="s">
        <v>29</v>
      </c>
      <c r="E9" s="55" t="s">
        <v>33</v>
      </c>
      <c r="F9" s="49" t="str">
        <f>LOOKUP(G9,{0;3;4;5;6;7;8;9;10},{"EN APRENDIZAJE";"REFORZAR APRENDIZAJE";"FALTA PRACTICA";"ACEPTABLE";"BUENO";"MUY BUENO";"SOBRESALIENTE";"EXCELENTE"})</f>
        <v>FALTA PRACTICA</v>
      </c>
      <c r="G9" s="8">
        <f t="shared" si="0"/>
        <v>4.9333333333333327</v>
      </c>
      <c r="H9" s="12">
        <f t="shared" si="1"/>
        <v>29.599999999999998</v>
      </c>
      <c r="I9" s="12">
        <v>3.8</v>
      </c>
      <c r="J9" s="12">
        <v>5.6</v>
      </c>
      <c r="K9" s="12">
        <v>4.8</v>
      </c>
      <c r="L9" s="12">
        <v>5.0999999999999996</v>
      </c>
      <c r="M9" s="12">
        <v>4.3</v>
      </c>
      <c r="N9" s="12">
        <v>6</v>
      </c>
    </row>
    <row r="10" spans="1:14" x14ac:dyDescent="0.25">
      <c r="B10" s="82">
        <v>4</v>
      </c>
      <c r="C10" s="94" t="s">
        <v>117</v>
      </c>
      <c r="D10" s="55" t="s">
        <v>104</v>
      </c>
      <c r="E10" s="55" t="s">
        <v>33</v>
      </c>
      <c r="F10" s="49" t="str">
        <f>LOOKUP(G10,{0;3;4;5;6;7;8;9;10},{"EN APRENDIZAJE";"REFORZAR APRENDIZAJE";"FALTA PRACTICA";"ACEPTABLE";"BUENO";"MUY BUENO";"SOBRESALIENTE";"EXCELENTE"})</f>
        <v>FALTA PRACTICA</v>
      </c>
      <c r="G10" s="8">
        <f t="shared" si="0"/>
        <v>4.916666666666667</v>
      </c>
      <c r="H10" s="12">
        <f t="shared" si="1"/>
        <v>29.5</v>
      </c>
      <c r="I10" s="12">
        <v>3.8</v>
      </c>
      <c r="J10" s="12">
        <v>6.4</v>
      </c>
      <c r="K10" s="12">
        <v>5</v>
      </c>
      <c r="L10" s="12">
        <v>5.4</v>
      </c>
      <c r="M10" s="12">
        <v>4.5</v>
      </c>
      <c r="N10" s="12">
        <v>4.4000000000000004</v>
      </c>
    </row>
    <row r="11" spans="1:14" x14ac:dyDescent="0.25">
      <c r="B11" s="82">
        <v>5</v>
      </c>
      <c r="C11" s="94" t="s">
        <v>168</v>
      </c>
      <c r="D11" s="55" t="s">
        <v>120</v>
      </c>
      <c r="E11" s="55" t="s">
        <v>33</v>
      </c>
      <c r="F11" s="49" t="str">
        <f>LOOKUP(G11,{0;3;4;5;6;7;8;9;10},{"EN APRENDIZAJE";"REFORZAR APRENDIZAJE";"FALTA PRACTICA";"ACEPTABLE";"BUENO";"MUY BUENO";"SOBRESALIENTE";"EXCELENTE"})</f>
        <v>FALTA PRACTICA</v>
      </c>
      <c r="G11" s="8">
        <f t="shared" si="0"/>
        <v>4.8</v>
      </c>
      <c r="H11" s="12">
        <f t="shared" si="1"/>
        <v>28.799999999999997</v>
      </c>
      <c r="I11" s="12">
        <v>5.2</v>
      </c>
      <c r="J11" s="12">
        <v>4.5</v>
      </c>
      <c r="K11" s="12">
        <v>5.2</v>
      </c>
      <c r="L11" s="12">
        <v>4.7</v>
      </c>
      <c r="M11" s="12">
        <v>5</v>
      </c>
      <c r="N11" s="12">
        <v>4.2</v>
      </c>
    </row>
    <row r="12" spans="1:14" x14ac:dyDescent="0.25">
      <c r="B12" s="82">
        <v>6</v>
      </c>
      <c r="C12" s="94" t="s">
        <v>297</v>
      </c>
      <c r="D12" s="55" t="s">
        <v>190</v>
      </c>
      <c r="E12" s="55" t="s">
        <v>33</v>
      </c>
      <c r="F12" s="49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4.666666666666667</v>
      </c>
      <c r="H12" s="12">
        <f t="shared" si="1"/>
        <v>28</v>
      </c>
      <c r="I12" s="12">
        <v>5</v>
      </c>
      <c r="J12" s="12">
        <v>4.2</v>
      </c>
      <c r="K12" s="12">
        <v>4.3</v>
      </c>
      <c r="L12" s="12">
        <v>4.5999999999999996</v>
      </c>
      <c r="M12" s="12">
        <v>5.3</v>
      </c>
      <c r="N12" s="12">
        <v>4.5999999999999996</v>
      </c>
    </row>
    <row r="13" spans="1:14" x14ac:dyDescent="0.25">
      <c r="B13" s="82">
        <v>7</v>
      </c>
      <c r="C13" s="94" t="s">
        <v>298</v>
      </c>
      <c r="D13" s="55" t="s">
        <v>29</v>
      </c>
      <c r="E13" s="55" t="s">
        <v>33</v>
      </c>
      <c r="F13" s="49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4.5500000000000007</v>
      </c>
      <c r="H13" s="12">
        <f t="shared" si="1"/>
        <v>27.300000000000004</v>
      </c>
      <c r="I13" s="12">
        <v>3.4</v>
      </c>
      <c r="J13" s="12">
        <v>5.5</v>
      </c>
      <c r="K13" s="12">
        <v>4.4000000000000004</v>
      </c>
      <c r="L13" s="12">
        <v>4.9000000000000004</v>
      </c>
      <c r="M13" s="12">
        <v>3.6</v>
      </c>
      <c r="N13" s="12">
        <v>5.5</v>
      </c>
    </row>
    <row r="14" spans="1:14" x14ac:dyDescent="0.25">
      <c r="B14" s="82">
        <v>8</v>
      </c>
      <c r="C14" s="94" t="s">
        <v>299</v>
      </c>
      <c r="D14" s="55" t="s">
        <v>104</v>
      </c>
      <c r="E14" s="55" t="s">
        <v>33</v>
      </c>
      <c r="F14" s="49" t="str">
        <f>LOOKUP(G14,{0;3;4;5;6;7;8;9;10},{"EN APRENDIZAJE";"REFORZAR APRENDIZAJE";"FALTA PRACTICA";"ACEPTABLE";"BUENO";"MUY BUENO";"SOBRESALIENTE";"EXCELENTE"})</f>
        <v>FALTA PRACTICA</v>
      </c>
      <c r="G14" s="8">
        <f t="shared" si="0"/>
        <v>4.45</v>
      </c>
      <c r="H14" s="12">
        <f t="shared" si="1"/>
        <v>26.7</v>
      </c>
      <c r="I14" s="12">
        <v>3.6</v>
      </c>
      <c r="J14" s="12">
        <v>5.9</v>
      </c>
      <c r="K14" s="12">
        <v>3.5</v>
      </c>
      <c r="L14" s="12">
        <v>5</v>
      </c>
      <c r="M14" s="12">
        <v>3.9</v>
      </c>
      <c r="N14" s="12">
        <v>4.8</v>
      </c>
    </row>
    <row r="15" spans="1:14" x14ac:dyDescent="0.25">
      <c r="B15" s="82">
        <v>9</v>
      </c>
      <c r="C15" s="94" t="s">
        <v>292</v>
      </c>
      <c r="D15" s="55" t="s">
        <v>224</v>
      </c>
      <c r="E15" s="55" t="s">
        <v>33</v>
      </c>
      <c r="F15" s="49" t="str">
        <f>LOOKUP(G15,{0;3;4;5;6;7;8;9;10},{"EN APRENDIZAJE";"REFORZAR APRENDIZAJE";"FALTA PRACTICA";"ACEPTABLE";"BUENO";"MUY BUENO";"SOBRESALIENTE";"EXCELENTE"})</f>
        <v>FALTA PRACTICA</v>
      </c>
      <c r="G15" s="8">
        <f t="shared" si="0"/>
        <v>4.4333333333333327</v>
      </c>
      <c r="H15" s="12">
        <f t="shared" si="1"/>
        <v>26.599999999999998</v>
      </c>
      <c r="I15" s="12">
        <v>4.5999999999999996</v>
      </c>
      <c r="J15" s="12">
        <v>5.2</v>
      </c>
      <c r="K15" s="12">
        <v>4.5999999999999996</v>
      </c>
      <c r="L15" s="12">
        <v>3.4</v>
      </c>
      <c r="M15" s="12">
        <v>4.5999999999999996</v>
      </c>
      <c r="N15" s="12">
        <v>4.2</v>
      </c>
    </row>
    <row r="16" spans="1:14" x14ac:dyDescent="0.25">
      <c r="B16" s="82">
        <v>10</v>
      </c>
      <c r="C16" s="94" t="s">
        <v>295</v>
      </c>
      <c r="D16" s="55" t="s">
        <v>125</v>
      </c>
      <c r="E16" s="55" t="s">
        <v>33</v>
      </c>
      <c r="F16" s="49" t="str">
        <f>LOOKUP(G16,{0;3;4;5;6;7;8;9;10},{"EN APRENDIZAJE";"REFORZAR APRENDIZAJE";"FALTA PRACTICA";"ACEPTABLE";"BUENO";"MUY BUENO";"SOBRESALIENTE";"EXCELENTE"})</f>
        <v>FALTA PRACTICA</v>
      </c>
      <c r="G16" s="8">
        <f t="shared" si="0"/>
        <v>4.1833333333333336</v>
      </c>
      <c r="H16" s="12">
        <f t="shared" si="1"/>
        <v>25.1</v>
      </c>
      <c r="I16" s="12">
        <v>3.2</v>
      </c>
      <c r="J16" s="12">
        <v>4.7</v>
      </c>
      <c r="K16" s="12">
        <v>4.9000000000000004</v>
      </c>
      <c r="L16" s="12">
        <v>4.3</v>
      </c>
      <c r="M16" s="12">
        <v>3.9</v>
      </c>
      <c r="N16" s="12">
        <v>4.0999999999999996</v>
      </c>
    </row>
    <row r="17" spans="2:14" x14ac:dyDescent="0.25">
      <c r="B17" s="82">
        <v>11</v>
      </c>
      <c r="C17" s="55" t="s">
        <v>293</v>
      </c>
      <c r="D17" s="55" t="s">
        <v>190</v>
      </c>
      <c r="E17" s="55" t="s">
        <v>33</v>
      </c>
      <c r="F17" s="49" t="str">
        <f>LOOKUP(G17,{0;3;4;5;6;7;8;9;10},{"EN APRENDIZAJE";"REFORZAR APRENDIZAJE";"FALTA PRACTICA";"ACEPTABLE";"BUENO";"MUY BUENO";"SOBRESALIENTE";"EXCELENTE"})</f>
        <v>FALTA PRACTICA</v>
      </c>
      <c r="G17" s="8">
        <f t="shared" si="0"/>
        <v>4.1499999999999995</v>
      </c>
      <c r="H17" s="12">
        <f t="shared" si="1"/>
        <v>24.9</v>
      </c>
      <c r="I17" s="12">
        <v>3.4</v>
      </c>
      <c r="J17" s="12">
        <v>4.8</v>
      </c>
      <c r="K17" s="12">
        <v>3.9</v>
      </c>
      <c r="L17" s="12">
        <v>4.8</v>
      </c>
      <c r="M17" s="12">
        <v>4</v>
      </c>
      <c r="N17" s="12">
        <v>4</v>
      </c>
    </row>
    <row r="18" spans="2:14" x14ac:dyDescent="0.25">
      <c r="B18" s="82">
        <v>12</v>
      </c>
      <c r="C18" s="55" t="s">
        <v>300</v>
      </c>
      <c r="D18" s="55" t="s">
        <v>190</v>
      </c>
      <c r="E18" s="55" t="s">
        <v>33</v>
      </c>
      <c r="F18" s="49" t="str">
        <f>LOOKUP(G18,{0;3;4;5;6;7;8;9;10},{"EN APRENDIZAJE";"REFORZAR APRENDIZAJE";"FALTA PRACTICA";"ACEPTABLE";"BUENO";"MUY BUENO";"SOBRESALIENTE";"EXCELENTE"})</f>
        <v>REFORZAR APRENDIZAJE</v>
      </c>
      <c r="G18" s="8">
        <f t="shared" si="0"/>
        <v>3.8166666666666664</v>
      </c>
      <c r="H18" s="12">
        <f t="shared" si="1"/>
        <v>22.9</v>
      </c>
      <c r="I18" s="12">
        <v>3.3</v>
      </c>
      <c r="J18" s="12">
        <v>3.5</v>
      </c>
      <c r="K18" s="12">
        <v>4</v>
      </c>
      <c r="L18" s="12">
        <v>4.4000000000000004</v>
      </c>
      <c r="M18" s="12">
        <v>3.8</v>
      </c>
      <c r="N18" s="12">
        <v>3.9</v>
      </c>
    </row>
    <row r="19" spans="2:14" hidden="1" x14ac:dyDescent="0.25">
      <c r="B19" s="82">
        <v>13</v>
      </c>
      <c r="C19" s="55" t="s">
        <v>293</v>
      </c>
      <c r="D19" s="55" t="s">
        <v>190</v>
      </c>
      <c r="E19" s="55" t="s">
        <v>33</v>
      </c>
      <c r="F19" s="49" t="str">
        <f>LOOKUP(G19,{0;3;4;5;6;7;8;9;10},{"EN APRENDIZAJE";"REFORZAR APRENDIZAJE";"FALTA PRACTICA";"ACEPTABLE";"BUENO";"MUY BUENO";"SOBRESALIENTE";"EXCELENTE"})</f>
        <v>EN APRENDIZAJE</v>
      </c>
      <c r="G19" s="8">
        <f t="shared" si="0"/>
        <v>0</v>
      </c>
      <c r="H19" s="12">
        <f t="shared" si="1"/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</sheetData>
  <sortState ref="C7:N13">
    <sortCondition ref="F7:F13" customList="EXCELENTE,SOBRE SALIENTE,MUY BUENO,BUENO,ACEPTABLE,FALTA PRACTICA,REFORZAR APRENDIZAJE,EN APRENDIZAJE"/>
    <sortCondition ref="C7:C13"/>
  </sortState>
  <mergeCells count="8">
    <mergeCell ref="B1:G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B1" sqref="B1:G7"/>
    </sheetView>
  </sheetViews>
  <sheetFormatPr baseColWidth="10" defaultColWidth="11.42578125" defaultRowHeight="15" x14ac:dyDescent="0.25"/>
  <cols>
    <col min="2" max="2" width="6.42578125" bestFit="1" customWidth="1"/>
    <col min="3" max="3" width="36.7109375" bestFit="1" customWidth="1"/>
    <col min="4" max="4" width="17.7109375" bestFit="1" customWidth="1"/>
    <col min="5" max="5" width="16.140625" bestFit="1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76"/>
      <c r="C4" s="76"/>
      <c r="D4" s="76"/>
      <c r="E4" s="76"/>
      <c r="F4" s="76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178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82">
        <v>1</v>
      </c>
      <c r="C7" s="55" t="s">
        <v>184</v>
      </c>
      <c r="D7" s="55" t="s">
        <v>217</v>
      </c>
      <c r="E7" s="55" t="s">
        <v>35</v>
      </c>
      <c r="F7" s="49" t="str">
        <f>LOOKUP(G7,{0;3;4;5;6;7;8;9;10},{"EN APRENDIZAJE";"REFORZAR APRENDIZAJE";"FALTA PRACTICA";"ACEPTABLE";"BUENO";"MUY BUENO";"SOBRESALIENTE";"EXCELENTE"})</f>
        <v>REFORZAR APRENDIZAJE</v>
      </c>
      <c r="G7" s="8">
        <f t="shared" ref="G7" si="0">AVERAGE(I7:N7)</f>
        <v>3.25</v>
      </c>
      <c r="H7" s="12">
        <f t="shared" ref="H7" si="1">SUM(I7:N7)</f>
        <v>19.5</v>
      </c>
      <c r="I7" s="12">
        <v>2.1</v>
      </c>
      <c r="J7" s="12">
        <v>4.4000000000000004</v>
      </c>
      <c r="K7" s="12">
        <v>2.1</v>
      </c>
      <c r="L7" s="12">
        <v>4.4000000000000004</v>
      </c>
      <c r="M7" s="12">
        <v>2.1</v>
      </c>
      <c r="N7" s="12">
        <v>4.4000000000000004</v>
      </c>
    </row>
  </sheetData>
  <mergeCells count="8">
    <mergeCell ref="B1:G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N19"/>
  <sheetViews>
    <sheetView zoomScale="90" zoomScaleNormal="90" workbookViewId="0">
      <selection activeCell="B1" sqref="B1:G18"/>
    </sheetView>
  </sheetViews>
  <sheetFormatPr baseColWidth="10" defaultColWidth="11.42578125" defaultRowHeight="15" x14ac:dyDescent="0.25"/>
  <cols>
    <col min="2" max="2" width="6.42578125" bestFit="1" customWidth="1"/>
    <col min="3" max="3" width="37.7109375" customWidth="1"/>
    <col min="4" max="4" width="16.5703125" customWidth="1"/>
    <col min="5" max="5" width="17.710937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88</v>
      </c>
      <c r="D5" s="102"/>
      <c r="E5" s="102"/>
      <c r="F5" s="102"/>
      <c r="I5" s="108" t="s">
        <v>325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83">
        <v>1</v>
      </c>
      <c r="C7" s="93" t="s">
        <v>306</v>
      </c>
      <c r="D7" s="5" t="s">
        <v>104</v>
      </c>
      <c r="E7" s="5" t="s">
        <v>33</v>
      </c>
      <c r="F7" s="49" t="str">
        <f>LOOKUP(G7,{0;3;4;5;6;7;8;9;10},{"EN APRENDIZAJE";"REFORZAR APRENDIZAJE";"FALTA PRACTICA";"ACEPTABLE";"BUENO";"MUY BUENO";"SOBRESALIENTE";"EXCELENTE"})</f>
        <v>FALTA PRACTICA</v>
      </c>
      <c r="G7" s="12">
        <f t="shared" ref="G7:G19" si="0">AVERAGE(I7:N7)</f>
        <v>4.333333333333333</v>
      </c>
      <c r="H7" s="12">
        <f t="shared" ref="H7:H19" si="1">SUM(I7:N7)</f>
        <v>26</v>
      </c>
      <c r="I7" s="12">
        <v>4.5</v>
      </c>
      <c r="J7" s="12">
        <v>3.8</v>
      </c>
      <c r="K7" s="12">
        <v>4.7</v>
      </c>
      <c r="L7" s="12">
        <v>4</v>
      </c>
      <c r="M7" s="12">
        <v>4.3</v>
      </c>
      <c r="N7" s="12">
        <v>4.7</v>
      </c>
    </row>
    <row r="8" spans="1:14" x14ac:dyDescent="0.25">
      <c r="B8" s="83">
        <v>2</v>
      </c>
      <c r="C8" s="93" t="s">
        <v>170</v>
      </c>
      <c r="D8" s="5" t="s">
        <v>127</v>
      </c>
      <c r="E8" s="5" t="s">
        <v>33</v>
      </c>
      <c r="F8" s="49" t="str">
        <f>LOOKUP(G8,{0;3;4;5;6;7;8;9;10},{"EN APRENDIZAJE";"REFORZAR APRENDIZAJE";"FALTA PRACTICA";"ACEPTABLE";"BUENO";"MUY BUENO";"SOBRESALIENTE";"EXCELENTE"})</f>
        <v>FALTA PRACTICA</v>
      </c>
      <c r="G8" s="12">
        <f t="shared" si="0"/>
        <v>4.05</v>
      </c>
      <c r="H8" s="12">
        <f t="shared" si="1"/>
        <v>24.299999999999997</v>
      </c>
      <c r="I8" s="12">
        <v>4.0999999999999996</v>
      </c>
      <c r="J8" s="12">
        <v>3.2</v>
      </c>
      <c r="K8" s="12">
        <v>4.5999999999999996</v>
      </c>
      <c r="L8" s="12">
        <v>3.9</v>
      </c>
      <c r="M8" s="12">
        <v>4.5</v>
      </c>
      <c r="N8" s="12">
        <v>4</v>
      </c>
    </row>
    <row r="9" spans="1:14" x14ac:dyDescent="0.25">
      <c r="B9" s="83">
        <v>3</v>
      </c>
      <c r="C9" s="93" t="s">
        <v>113</v>
      </c>
      <c r="D9" s="5" t="s">
        <v>104</v>
      </c>
      <c r="E9" s="5" t="s">
        <v>33</v>
      </c>
      <c r="F9" s="49" t="str">
        <f>LOOKUP(G9,{0;3;4;5;6;7;8;9;10},{"EN APRENDIZAJE";"REFORZAR APRENDIZAJE";"FALTA PRACTICA";"ACEPTABLE";"BUENO";"MUY BUENO";"SOBRESALIENTE";"EXCELENTE"})</f>
        <v>REFORZAR APRENDIZAJE</v>
      </c>
      <c r="G9" s="12">
        <f t="shared" si="0"/>
        <v>3.9500000000000006</v>
      </c>
      <c r="H9" s="12">
        <f t="shared" si="1"/>
        <v>23.700000000000003</v>
      </c>
      <c r="I9" s="12">
        <v>3.7</v>
      </c>
      <c r="J9" s="12">
        <v>4.4000000000000004</v>
      </c>
      <c r="K9" s="12">
        <v>3.4</v>
      </c>
      <c r="L9" s="12">
        <v>4</v>
      </c>
      <c r="M9" s="12">
        <v>3.8</v>
      </c>
      <c r="N9" s="12">
        <v>4.4000000000000004</v>
      </c>
    </row>
    <row r="10" spans="1:14" x14ac:dyDescent="0.25">
      <c r="B10" s="83">
        <v>4</v>
      </c>
      <c r="C10" s="93" t="s">
        <v>169</v>
      </c>
      <c r="D10" s="5" t="s">
        <v>127</v>
      </c>
      <c r="E10" s="5" t="s">
        <v>33</v>
      </c>
      <c r="F10" s="49" t="str">
        <f>LOOKUP(G10,{0;3;4;5;6;7;8;9;10},{"EN APRENDIZAJE";"REFORZAR APRENDIZAJE";"FALTA PRACTICA";"ACEPTABLE";"BUENO";"MUY BUENO";"SOBRESALIENTE";"EXCELENTE"})</f>
        <v>REFORZAR APRENDIZAJE</v>
      </c>
      <c r="G10" s="12">
        <f t="shared" si="0"/>
        <v>3.7166666666666668</v>
      </c>
      <c r="H10" s="12">
        <f t="shared" si="1"/>
        <v>22.3</v>
      </c>
      <c r="I10" s="12">
        <v>3.8</v>
      </c>
      <c r="J10" s="12">
        <v>3.9</v>
      </c>
      <c r="K10" s="12">
        <v>3</v>
      </c>
      <c r="L10" s="12">
        <v>3.8</v>
      </c>
      <c r="M10" s="12">
        <v>3.6</v>
      </c>
      <c r="N10" s="12">
        <v>4.2</v>
      </c>
    </row>
    <row r="11" spans="1:14" x14ac:dyDescent="0.25">
      <c r="B11" s="83">
        <v>5</v>
      </c>
      <c r="C11" s="93" t="s">
        <v>308</v>
      </c>
      <c r="D11" s="5" t="s">
        <v>125</v>
      </c>
      <c r="E11" s="5" t="s">
        <v>33</v>
      </c>
      <c r="F11" s="49" t="str">
        <f>LOOKUP(G11,{0;3;4;5;6;7;8;9;10},{"EN APRENDIZAJE";"REFORZAR APRENDIZAJE";"FALTA PRACTICA";"ACEPTABLE";"BUENO";"MUY BUENO";"SOBRESALIENTE";"EXCELENTE"})</f>
        <v>REFORZAR APRENDIZAJE</v>
      </c>
      <c r="G11" s="12">
        <f t="shared" si="0"/>
        <v>3.65</v>
      </c>
      <c r="H11" s="12">
        <f t="shared" si="1"/>
        <v>21.9</v>
      </c>
      <c r="I11" s="12">
        <v>3.8</v>
      </c>
      <c r="J11" s="12">
        <v>4</v>
      </c>
      <c r="K11" s="12">
        <v>3.1</v>
      </c>
      <c r="L11" s="12">
        <v>3.8</v>
      </c>
      <c r="M11" s="12">
        <v>3.7</v>
      </c>
      <c r="N11" s="12">
        <v>3.5</v>
      </c>
    </row>
    <row r="12" spans="1:14" x14ac:dyDescent="0.25">
      <c r="B12" s="83">
        <v>6</v>
      </c>
      <c r="C12" s="93" t="s">
        <v>172</v>
      </c>
      <c r="D12" s="5" t="s">
        <v>125</v>
      </c>
      <c r="E12" s="5" t="s">
        <v>33</v>
      </c>
      <c r="F12" s="49" t="str">
        <f>LOOKUP(G12,{0;3;4;5;6;7;8;9;10},{"EN APRENDIZAJE";"REFORZAR APRENDIZAJE";"FALTA PRACTICA";"ACEPTABLE";"BUENO";"MUY BUENO";"SOBRESALIENTE";"EXCELENTE"})</f>
        <v>REFORZAR APRENDIZAJE</v>
      </c>
      <c r="G12" s="12">
        <f t="shared" si="0"/>
        <v>3.5333333333333337</v>
      </c>
      <c r="H12" s="12">
        <f t="shared" si="1"/>
        <v>21.200000000000003</v>
      </c>
      <c r="I12" s="12">
        <v>4</v>
      </c>
      <c r="J12" s="12">
        <v>4.2</v>
      </c>
      <c r="K12" s="12">
        <v>3.3</v>
      </c>
      <c r="L12" s="12">
        <v>3.1</v>
      </c>
      <c r="M12" s="12">
        <v>3</v>
      </c>
      <c r="N12" s="12">
        <v>3.6</v>
      </c>
    </row>
    <row r="13" spans="1:14" x14ac:dyDescent="0.25">
      <c r="B13" s="83">
        <v>7</v>
      </c>
      <c r="C13" s="93" t="s">
        <v>303</v>
      </c>
      <c r="D13" s="5" t="s">
        <v>224</v>
      </c>
      <c r="E13" s="5" t="s">
        <v>33</v>
      </c>
      <c r="F13" s="49" t="str">
        <f>LOOKUP(G13,{0;3;4;5;6;7;8;9;10},{"EN APRENDIZAJE";"REFORZAR APRENDIZAJE";"FALTA PRACTICA";"ACEPTABLE";"BUENO";"MUY BUENO";"SOBRESALIENTE";"EXCELENTE"})</f>
        <v>REFORZAR APRENDIZAJE</v>
      </c>
      <c r="G13" s="12">
        <f t="shared" si="0"/>
        <v>3.4833333333333329</v>
      </c>
      <c r="H13" s="12">
        <f t="shared" si="1"/>
        <v>20.9</v>
      </c>
      <c r="I13" s="12">
        <v>4.3</v>
      </c>
      <c r="J13" s="12">
        <v>3.4</v>
      </c>
      <c r="K13" s="12">
        <v>3.2</v>
      </c>
      <c r="L13" s="12">
        <v>3</v>
      </c>
      <c r="M13" s="12">
        <v>4</v>
      </c>
      <c r="N13" s="12">
        <v>3</v>
      </c>
    </row>
    <row r="14" spans="1:14" x14ac:dyDescent="0.25">
      <c r="B14" s="83">
        <v>8</v>
      </c>
      <c r="C14" s="93" t="s">
        <v>171</v>
      </c>
      <c r="D14" s="5" t="s">
        <v>127</v>
      </c>
      <c r="E14" s="5" t="s">
        <v>33</v>
      </c>
      <c r="F14" s="49" t="str">
        <f>LOOKUP(G14,{0;3;4;5;6;7;8;9;10},{"EN APRENDIZAJE";"REFORZAR APRENDIZAJE";"FALTA PRACTICA";"ACEPTABLE";"BUENO";"MUY BUENO";"SOBRESALIENTE";"EXCELENTE"})</f>
        <v>REFORZAR APRENDIZAJE</v>
      </c>
      <c r="G14" s="12">
        <f t="shared" si="0"/>
        <v>3.2166666666666668</v>
      </c>
      <c r="H14" s="12">
        <f t="shared" si="1"/>
        <v>19.3</v>
      </c>
      <c r="I14" s="12">
        <v>3.5</v>
      </c>
      <c r="J14" s="12">
        <v>2.8</v>
      </c>
      <c r="K14" s="12">
        <v>3.5</v>
      </c>
      <c r="L14" s="12">
        <v>2.8</v>
      </c>
      <c r="M14" s="12">
        <v>3.5</v>
      </c>
      <c r="N14" s="12">
        <v>3.2</v>
      </c>
    </row>
    <row r="15" spans="1:14" x14ac:dyDescent="0.25">
      <c r="B15" s="83">
        <v>9</v>
      </c>
      <c r="C15" s="93" t="s">
        <v>307</v>
      </c>
      <c r="D15" s="5" t="s">
        <v>224</v>
      </c>
      <c r="E15" s="5" t="s">
        <v>33</v>
      </c>
      <c r="F15" s="49" t="str">
        <f>LOOKUP(G15,{0;3;4;5;6;7;8;9;10},{"EN APRENDIZAJE";"REFORZAR APRENDIZAJE";"FALTA PRACTICA";"ACEPTABLE";"BUENO";"MUY BUENO";"SOBRESALIENTE";"EXCELENTE"})</f>
        <v>REFORZAR APRENDIZAJE</v>
      </c>
      <c r="G15" s="12">
        <f t="shared" si="0"/>
        <v>3.0333333333333337</v>
      </c>
      <c r="H15" s="12">
        <f t="shared" si="1"/>
        <v>18.200000000000003</v>
      </c>
      <c r="I15" s="12">
        <v>3.9</v>
      </c>
      <c r="J15" s="12">
        <v>2.2000000000000002</v>
      </c>
      <c r="K15" s="12">
        <v>3.9</v>
      </c>
      <c r="L15" s="12">
        <v>1.8</v>
      </c>
      <c r="M15" s="12">
        <v>3.9</v>
      </c>
      <c r="N15" s="12">
        <v>2.5</v>
      </c>
    </row>
    <row r="16" spans="1:14" x14ac:dyDescent="0.25">
      <c r="B16" s="83">
        <v>10</v>
      </c>
      <c r="C16" s="93" t="s">
        <v>305</v>
      </c>
      <c r="D16" s="5" t="s">
        <v>29</v>
      </c>
      <c r="E16" s="5" t="s">
        <v>33</v>
      </c>
      <c r="F16" s="49" t="str">
        <f>LOOKUP(G16,{0;3;4;5;6;7;8;9;10},{"EN APRENDIZAJE";"REFORZAR APRENDIZAJE";"FALTA PRACTICA";"ACEPTABLE";"BUENO";"MUY BUENO";"SOBRESALIENTE";"EXCELENTE"})</f>
        <v>EN APRENDIZAJE</v>
      </c>
      <c r="G16" s="12">
        <f t="shared" si="0"/>
        <v>2.5833333333333335</v>
      </c>
      <c r="H16" s="12">
        <f t="shared" si="1"/>
        <v>15.5</v>
      </c>
      <c r="I16" s="12">
        <v>3</v>
      </c>
      <c r="J16" s="12">
        <v>3</v>
      </c>
      <c r="K16" s="12">
        <v>2.7</v>
      </c>
      <c r="L16" s="12">
        <v>2</v>
      </c>
      <c r="M16" s="12">
        <v>2.2999999999999998</v>
      </c>
      <c r="N16" s="12">
        <v>2.5</v>
      </c>
    </row>
    <row r="17" spans="2:14" x14ac:dyDescent="0.25">
      <c r="B17" s="83">
        <v>11</v>
      </c>
      <c r="C17" s="5" t="s">
        <v>304</v>
      </c>
      <c r="D17" s="5" t="s">
        <v>201</v>
      </c>
      <c r="E17" s="5" t="s">
        <v>105</v>
      </c>
      <c r="F17" s="49" t="str">
        <f>LOOKUP(G17,{0;3;4;5;6;7;8;9;10},{"EN APRENDIZAJE";"REFORZAR APRENDIZAJE";"FALTA PRACTICA";"ACEPTABLE";"BUENO";"MUY BUENO";"SOBRESALIENTE";"EXCELENTE"})</f>
        <v>EN APRENDIZAJE</v>
      </c>
      <c r="G17" s="12">
        <f t="shared" si="0"/>
        <v>1.1333333333333333</v>
      </c>
      <c r="H17" s="12">
        <f t="shared" si="1"/>
        <v>6.8</v>
      </c>
      <c r="I17" s="12">
        <v>1.5</v>
      </c>
      <c r="J17" s="12">
        <v>1</v>
      </c>
      <c r="K17" s="12">
        <v>1.1000000000000001</v>
      </c>
      <c r="L17" s="12">
        <v>1</v>
      </c>
      <c r="M17" s="12">
        <v>1.2</v>
      </c>
      <c r="N17" s="12">
        <v>1</v>
      </c>
    </row>
    <row r="18" spans="2:14" x14ac:dyDescent="0.25">
      <c r="B18" s="83">
        <v>12</v>
      </c>
      <c r="C18" s="5" t="s">
        <v>302</v>
      </c>
      <c r="D18" s="5" t="s">
        <v>201</v>
      </c>
      <c r="E18" s="5" t="s">
        <v>105</v>
      </c>
      <c r="F18" s="49" t="str">
        <f>LOOKUP(G18,{0;3;4;5;6;7;8;9;10},{"EN APRENDIZAJE";"REFORZAR APRENDIZAJE";"FALTA PRACTICA";"ACEPTABLE";"BUENO";"MUY BUENO";"SOBRESALIENTE";"EXCELENTE"})</f>
        <v>EN APRENDIZAJE</v>
      </c>
      <c r="G18" s="12">
        <f t="shared" si="0"/>
        <v>1</v>
      </c>
      <c r="H18" s="12">
        <f t="shared" si="1"/>
        <v>6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1</v>
      </c>
    </row>
    <row r="19" spans="2:14" hidden="1" x14ac:dyDescent="0.25">
      <c r="B19" s="83">
        <v>13</v>
      </c>
      <c r="C19" s="5" t="s">
        <v>301</v>
      </c>
      <c r="D19" s="5" t="s">
        <v>118</v>
      </c>
      <c r="E19" s="5" t="s">
        <v>33</v>
      </c>
      <c r="F19" s="49" t="str">
        <f>LOOKUP(G19,{0;3;4;5;6;7;8;9;10},{"EN APRENDIZAJE";"REFORZAR APRENDIZAJE";"FALTA PRACTICA";"ACEPTABLE";"BUENO";"MUY BUENO";"SOBRESALIENTE";"EXCELENTE"})</f>
        <v>EN APRENDIZAJE</v>
      </c>
      <c r="G19" s="12">
        <f t="shared" si="0"/>
        <v>0</v>
      </c>
      <c r="H19" s="12">
        <f t="shared" si="1"/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</sheetData>
  <sortState ref="C7:N8">
    <sortCondition descending="1" ref="F7:F8"/>
    <sortCondition ref="C7:C8"/>
  </sortState>
  <mergeCells count="8">
    <mergeCell ref="B1:G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90" zoomScaleNormal="90" workbookViewId="0">
      <selection activeCell="B1" sqref="B1:G7"/>
    </sheetView>
  </sheetViews>
  <sheetFormatPr baseColWidth="10" defaultColWidth="11.42578125" defaultRowHeight="15" x14ac:dyDescent="0.25"/>
  <cols>
    <col min="2" max="2" width="6.42578125" bestFit="1" customWidth="1"/>
    <col min="3" max="3" width="28" customWidth="1"/>
    <col min="4" max="4" width="24.5703125" customWidth="1"/>
    <col min="5" max="5" width="17.710937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76"/>
      <c r="C4" s="76"/>
      <c r="D4" s="76"/>
      <c r="E4" s="76"/>
      <c r="F4" s="76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179</v>
      </c>
      <c r="D5" s="102"/>
      <c r="E5" s="102"/>
      <c r="F5" s="102"/>
      <c r="I5" s="108" t="s">
        <v>325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83">
        <v>1</v>
      </c>
      <c r="C7" s="93" t="s">
        <v>309</v>
      </c>
      <c r="D7" s="5" t="s">
        <v>190</v>
      </c>
      <c r="E7" s="5" t="s">
        <v>33</v>
      </c>
      <c r="F7" s="49" t="str">
        <f>LOOKUP(G7,{0;3;4;5;6;7;8;9;10},{"EN APRENDIZAJE";"REFORZAR APRENDIZAJE";"FALTA PRACTICA";"ACEPTABLE";"BUENO";"MUY BUENO";"SOBRESALIENTE";"EXCELENTE"})</f>
        <v>EN APRENDIZAJE</v>
      </c>
      <c r="G7" s="12">
        <f>AVERAGE(I7:N7)</f>
        <v>1.9833333333333334</v>
      </c>
      <c r="H7" s="12">
        <f>SUM(I7:N7)</f>
        <v>11.9</v>
      </c>
      <c r="I7" s="12">
        <v>3</v>
      </c>
      <c r="J7" s="12">
        <v>1</v>
      </c>
      <c r="K7" s="12">
        <v>2.9</v>
      </c>
      <c r="L7" s="12">
        <v>1</v>
      </c>
      <c r="M7" s="12">
        <v>3</v>
      </c>
      <c r="N7" s="12">
        <v>1</v>
      </c>
    </row>
  </sheetData>
  <mergeCells count="8">
    <mergeCell ref="B1:G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N14"/>
  <sheetViews>
    <sheetView workbookViewId="0"/>
  </sheetViews>
  <sheetFormatPr baseColWidth="10" defaultColWidth="11.42578125" defaultRowHeight="15" x14ac:dyDescent="0.25"/>
  <cols>
    <col min="2" max="2" width="6.42578125" bestFit="1" customWidth="1"/>
    <col min="3" max="3" width="34.5703125" bestFit="1" customWidth="1"/>
    <col min="4" max="4" width="17.140625" customWidth="1"/>
    <col min="5" max="5" width="16.570312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65</v>
      </c>
      <c r="D5" s="102"/>
      <c r="E5" s="102"/>
      <c r="F5" s="102"/>
      <c r="I5" s="108" t="s">
        <v>332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52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s="64" customFormat="1" ht="12.75" x14ac:dyDescent="0.2">
      <c r="B7" s="62">
        <v>1</v>
      </c>
      <c r="C7" s="63" t="s">
        <v>316</v>
      </c>
      <c r="D7" s="63" t="s">
        <v>224</v>
      </c>
      <c r="E7" s="63" t="s">
        <v>33</v>
      </c>
      <c r="F7" s="49" t="str">
        <f>LOOKUP(G7,{0;3;4;5;6;7;8;9;10},{"EN APRENDIZAJE";"REFORZAR APRENDIZAJE";"FALTA PRACTICA";"ACEPTABLE";"BUENO";"MUY BUENO";"SOBRESALIENTE";"EXCELENTE"})</f>
        <v>FALTA PRACTICA</v>
      </c>
      <c r="G7" s="65">
        <f t="shared" ref="G7:G14" si="0">AVERAGE(I7:N7)</f>
        <v>4.4666666666666659</v>
      </c>
      <c r="H7" s="66">
        <f t="shared" ref="H7:H14" si="1">SUM(I7:N7)</f>
        <v>26.799999999999997</v>
      </c>
      <c r="I7" s="66">
        <v>5.2</v>
      </c>
      <c r="J7" s="66">
        <v>4</v>
      </c>
      <c r="K7" s="66">
        <v>5</v>
      </c>
      <c r="L7" s="66">
        <v>4</v>
      </c>
      <c r="M7" s="66">
        <v>4.5999999999999996</v>
      </c>
      <c r="N7" s="66">
        <v>4</v>
      </c>
    </row>
    <row r="8" spans="1:14" s="64" customFormat="1" ht="12.75" x14ac:dyDescent="0.2">
      <c r="B8" s="62">
        <v>2</v>
      </c>
      <c r="C8" s="63" t="s">
        <v>114</v>
      </c>
      <c r="D8" s="63" t="s">
        <v>104</v>
      </c>
      <c r="E8" s="63" t="s">
        <v>33</v>
      </c>
      <c r="F8" s="49" t="str">
        <f>LOOKUP(G8,{0;3;4;5;6;7;8;9;10},{"EN APRENDIZAJE";"REFORZAR APRENDIZAJE";"FALTA PRACTICA";"ACEPTABLE";"BUENO";"MUY BUENO";"SOBRESALIENTE";"EXCELENTE"})</f>
        <v>FALTA PRACTICA</v>
      </c>
      <c r="G8" s="65">
        <f t="shared" si="0"/>
        <v>4.3166666666666673</v>
      </c>
      <c r="H8" s="66">
        <f t="shared" si="1"/>
        <v>25.900000000000002</v>
      </c>
      <c r="I8" s="66">
        <v>3.7</v>
      </c>
      <c r="J8" s="66">
        <v>4.4000000000000004</v>
      </c>
      <c r="K8" s="66">
        <v>4.3</v>
      </c>
      <c r="L8" s="66">
        <v>4.2</v>
      </c>
      <c r="M8" s="66">
        <v>4.8</v>
      </c>
      <c r="N8" s="66">
        <v>4.5</v>
      </c>
    </row>
    <row r="9" spans="1:14" s="64" customFormat="1" ht="12.75" x14ac:dyDescent="0.2">
      <c r="B9" s="62">
        <v>3</v>
      </c>
      <c r="C9" s="63" t="s">
        <v>311</v>
      </c>
      <c r="D9" s="63" t="s">
        <v>118</v>
      </c>
      <c r="E9" s="63" t="s">
        <v>33</v>
      </c>
      <c r="F9" s="49" t="str">
        <f>LOOKUP(G9,{0;3;4;5;6;7;8;9;10},{"EN APRENDIZAJE";"REFORZAR APRENDIZAJE";"FALTA PRACTICA";"ACEPTABLE";"BUENO";"MUY BUENO";"SOBRESALIENTE";"EXCELENTE"})</f>
        <v>FALTA PRACTICA</v>
      </c>
      <c r="G9" s="65">
        <f t="shared" si="0"/>
        <v>4.2166666666666668</v>
      </c>
      <c r="H9" s="66">
        <f t="shared" si="1"/>
        <v>25.3</v>
      </c>
      <c r="I9" s="66">
        <v>4.5999999999999996</v>
      </c>
      <c r="J9" s="66">
        <v>3.7</v>
      </c>
      <c r="K9" s="66">
        <v>4.5999999999999996</v>
      </c>
      <c r="L9" s="66">
        <v>4.0999999999999996</v>
      </c>
      <c r="M9" s="66">
        <v>4.5999999999999996</v>
      </c>
      <c r="N9" s="66">
        <v>3.7</v>
      </c>
    </row>
    <row r="10" spans="1:14" s="64" customFormat="1" ht="12.75" x14ac:dyDescent="0.2">
      <c r="B10" s="62">
        <v>4</v>
      </c>
      <c r="C10" s="63" t="s">
        <v>314</v>
      </c>
      <c r="D10" s="63" t="s">
        <v>118</v>
      </c>
      <c r="E10" s="63" t="s">
        <v>33</v>
      </c>
      <c r="F10" s="49" t="str">
        <f>LOOKUP(G10,{0;3;4;5;6;7;8;9;10},{"EN APRENDIZAJE";"REFORZAR APRENDIZAJE";"FALTA PRACTICA";"ACEPTABLE";"BUENO";"MUY BUENO";"SOBRESALIENTE";"EXCELENTE"})</f>
        <v>FALTA PRACTICA</v>
      </c>
      <c r="G10" s="65">
        <f t="shared" si="0"/>
        <v>4.1833333333333336</v>
      </c>
      <c r="H10" s="66">
        <f t="shared" si="1"/>
        <v>25.1</v>
      </c>
      <c r="I10" s="66">
        <v>5</v>
      </c>
      <c r="J10" s="66">
        <v>3.8</v>
      </c>
      <c r="K10" s="66">
        <v>4</v>
      </c>
      <c r="L10" s="66">
        <v>3.6</v>
      </c>
      <c r="M10" s="66">
        <v>5.2</v>
      </c>
      <c r="N10" s="66">
        <v>3.5</v>
      </c>
    </row>
    <row r="11" spans="1:14" s="64" customFormat="1" ht="12.75" x14ac:dyDescent="0.2">
      <c r="B11" s="62">
        <v>5</v>
      </c>
      <c r="C11" s="63" t="s">
        <v>313</v>
      </c>
      <c r="D11" s="63" t="s">
        <v>224</v>
      </c>
      <c r="E11" s="63" t="s">
        <v>33</v>
      </c>
      <c r="F11" s="49" t="str">
        <f>LOOKUP(G11,{0;3;4;5;6;7;8;9;10},{"EN APRENDIZAJE";"REFORZAR APRENDIZAJE";"FALTA PRACTICA";"ACEPTABLE";"BUENO";"MUY BUENO";"SOBRESALIENTE";"EXCELENTE"})</f>
        <v>REFORZAR APRENDIZAJE</v>
      </c>
      <c r="G11" s="65">
        <f t="shared" si="0"/>
        <v>3.7833333333333332</v>
      </c>
      <c r="H11" s="66">
        <f t="shared" si="1"/>
        <v>22.7</v>
      </c>
      <c r="I11" s="66">
        <v>4</v>
      </c>
      <c r="J11" s="66">
        <v>3.5</v>
      </c>
      <c r="K11" s="66">
        <v>3.5</v>
      </c>
      <c r="L11" s="66">
        <v>3.9</v>
      </c>
      <c r="M11" s="66">
        <v>4.4000000000000004</v>
      </c>
      <c r="N11" s="66">
        <v>3.4</v>
      </c>
    </row>
    <row r="12" spans="1:14" s="64" customFormat="1" ht="12.75" x14ac:dyDescent="0.2">
      <c r="B12" s="62">
        <v>6</v>
      </c>
      <c r="C12" s="63" t="s">
        <v>173</v>
      </c>
      <c r="D12" s="63" t="s">
        <v>120</v>
      </c>
      <c r="E12" s="63" t="s">
        <v>33</v>
      </c>
      <c r="F12" s="49" t="str">
        <f>LOOKUP(G12,{0;3;4;5;6;7;8;9;10},{"EN APRENDIZAJE";"REFORZAR APRENDIZAJE";"FALTA PRACTICA";"ACEPTABLE";"BUENO";"MUY BUENO";"SOBRESALIENTE";"EXCELENTE"})</f>
        <v>REFORZAR APRENDIZAJE</v>
      </c>
      <c r="G12" s="65">
        <f t="shared" si="0"/>
        <v>3.5500000000000003</v>
      </c>
      <c r="H12" s="66">
        <f t="shared" si="1"/>
        <v>21.3</v>
      </c>
      <c r="I12" s="66">
        <v>3.5</v>
      </c>
      <c r="J12" s="66">
        <v>4</v>
      </c>
      <c r="K12" s="66">
        <v>3.3</v>
      </c>
      <c r="L12" s="66">
        <v>3.8</v>
      </c>
      <c r="M12" s="66">
        <v>2.8</v>
      </c>
      <c r="N12" s="66">
        <v>3.9</v>
      </c>
    </row>
    <row r="13" spans="1:14" s="64" customFormat="1" ht="12.75" x14ac:dyDescent="0.2">
      <c r="B13" s="62">
        <v>7</v>
      </c>
      <c r="C13" s="63" t="s">
        <v>315</v>
      </c>
      <c r="D13" s="63" t="s">
        <v>190</v>
      </c>
      <c r="E13" s="63" t="s">
        <v>33</v>
      </c>
      <c r="F13" s="49" t="str">
        <f>LOOKUP(G13,{0;3;4;5;6;7;8;9;10},{"EN APRENDIZAJE";"REFORZAR APRENDIZAJE";"FALTA PRACTICA";"ACEPTABLE";"BUENO";"MUY BUENO";"SOBRESALIENTE";"EXCELENTE"})</f>
        <v>REFORZAR APRENDIZAJE</v>
      </c>
      <c r="G13" s="65">
        <f t="shared" si="0"/>
        <v>3.3666666666666667</v>
      </c>
      <c r="H13" s="66">
        <f t="shared" si="1"/>
        <v>20.2</v>
      </c>
      <c r="I13" s="66">
        <v>4.5</v>
      </c>
      <c r="J13" s="66">
        <v>3.5</v>
      </c>
      <c r="K13" s="66">
        <v>3.4</v>
      </c>
      <c r="L13" s="66">
        <v>3</v>
      </c>
      <c r="M13" s="66">
        <v>3</v>
      </c>
      <c r="N13" s="66">
        <v>2.8</v>
      </c>
    </row>
    <row r="14" spans="1:14" s="64" customFormat="1" ht="12.75" hidden="1" x14ac:dyDescent="0.2">
      <c r="B14" s="62">
        <v>8</v>
      </c>
      <c r="C14" s="63" t="s">
        <v>312</v>
      </c>
      <c r="D14" s="63" t="s">
        <v>29</v>
      </c>
      <c r="E14" s="63" t="s">
        <v>33</v>
      </c>
      <c r="F14" s="49" t="str">
        <f>LOOKUP(G14,{0;3;4;5;6;7;8;9;10},{"EN APRENDIZAJE";"REFORZAR APRENDIZAJE";"FALTA PRACTICA";"ACEPTABLE";"BUENO";"MUY BUENO";"SOBRESALIENTE";"EXCELENTE"})</f>
        <v>EN APRENDIZAJE</v>
      </c>
      <c r="G14" s="65">
        <f t="shared" si="0"/>
        <v>0</v>
      </c>
      <c r="H14" s="66">
        <f t="shared" si="1"/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</row>
  </sheetData>
  <sortState ref="B7:N9">
    <sortCondition descending="1" ref="G7:G9"/>
    <sortCondition ref="C7:C9"/>
  </sortState>
  <mergeCells count="8">
    <mergeCell ref="B1:G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N8"/>
  <sheetViews>
    <sheetView workbookViewId="0"/>
  </sheetViews>
  <sheetFormatPr baseColWidth="10" defaultColWidth="11.42578125" defaultRowHeight="15" x14ac:dyDescent="0.25"/>
  <cols>
    <col min="2" max="2" width="6.42578125" bestFit="1" customWidth="1"/>
    <col min="3" max="3" width="31" bestFit="1" customWidth="1"/>
    <col min="4" max="4" width="14.140625" customWidth="1"/>
    <col min="5" max="5" width="13.140625" customWidth="1"/>
    <col min="6" max="6" width="22.7109375" hidden="1" customWidth="1"/>
    <col min="7" max="7" width="8.42578125" customWidth="1"/>
    <col min="9" max="14" width="8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89</v>
      </c>
      <c r="D5" s="102"/>
      <c r="E5" s="102"/>
      <c r="F5" s="102"/>
      <c r="I5" s="108" t="s">
        <v>325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1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16</v>
      </c>
      <c r="N6" s="1" t="s">
        <v>17</v>
      </c>
    </row>
    <row r="7" spans="1:14" x14ac:dyDescent="0.25">
      <c r="B7" s="24">
        <v>1</v>
      </c>
      <c r="C7" s="63" t="s">
        <v>317</v>
      </c>
      <c r="D7" s="63" t="s">
        <v>118</v>
      </c>
      <c r="E7" s="63" t="s">
        <v>33</v>
      </c>
      <c r="F7" s="49" t="str">
        <f>LOOKUP(G7,{0;3;4;5;6;7;8;9;10},{"EN APRENDIZAJE";"REFORZAR APRENDIZAJE";"FALTA PRACTICA";"ACEPTABLE";"BUENO";"MUY BUENO";"SOBRESALIENTE";"EXCELENTE"})</f>
        <v>REFORZAR APRENDIZAJE</v>
      </c>
      <c r="G7" s="12">
        <f>AVERAGE(J7:N7)</f>
        <v>3.5799999999999996</v>
      </c>
      <c r="H7" s="12">
        <f>SUM(J7:N7)</f>
        <v>17.899999999999999</v>
      </c>
      <c r="I7" s="12">
        <v>3.6</v>
      </c>
      <c r="J7" s="12">
        <v>3.7</v>
      </c>
      <c r="K7" s="12">
        <v>3.6</v>
      </c>
      <c r="L7" s="12">
        <v>3.5</v>
      </c>
      <c r="M7" s="12">
        <v>3.6</v>
      </c>
      <c r="N7" s="12">
        <v>3.5</v>
      </c>
    </row>
    <row r="8" spans="1:14" x14ac:dyDescent="0.25">
      <c r="B8" s="67">
        <v>2</v>
      </c>
      <c r="C8" s="63" t="s">
        <v>318</v>
      </c>
      <c r="D8" s="63" t="s">
        <v>201</v>
      </c>
      <c r="E8" s="63" t="s">
        <v>105</v>
      </c>
      <c r="F8" s="49" t="str">
        <f>LOOKUP(G8,{0;3;4;5;6;7;8;9;10},{"EN APRENDIZAJE";"REFORZAR APRENDIZAJE";"FALTA PRACTICA";"ACEPTABLE";"BUENO";"MUY BUENO";"SOBRESALIENTE";"EXCELENTE"})</f>
        <v>EN APRENDIZAJE</v>
      </c>
      <c r="G8" s="12">
        <f>AVERAGE(J8:N8)</f>
        <v>1.6</v>
      </c>
      <c r="H8" s="12">
        <f>SUM(J8:N8)</f>
        <v>8</v>
      </c>
      <c r="I8" s="12">
        <v>2</v>
      </c>
      <c r="J8" s="12">
        <v>1.1000000000000001</v>
      </c>
      <c r="K8" s="12">
        <v>2.2999999999999998</v>
      </c>
      <c r="L8" s="12">
        <v>1</v>
      </c>
      <c r="M8" s="12">
        <v>2.5</v>
      </c>
      <c r="N8" s="12">
        <v>1.1000000000000001</v>
      </c>
    </row>
  </sheetData>
  <mergeCells count="8">
    <mergeCell ref="B1:G1"/>
    <mergeCell ref="K5:L5"/>
    <mergeCell ref="M5:N5"/>
    <mergeCell ref="B2:F2"/>
    <mergeCell ref="B3:F3"/>
    <mergeCell ref="C5:F5"/>
    <mergeCell ref="I5:J5"/>
    <mergeCell ref="J4:N4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2" zoomScale="80" zoomScaleNormal="80" workbookViewId="0">
      <selection activeCell="B1" sqref="B1:F28"/>
    </sheetView>
  </sheetViews>
  <sheetFormatPr baseColWidth="10" defaultColWidth="11.42578125" defaultRowHeight="15" x14ac:dyDescent="0.25"/>
  <cols>
    <col min="2" max="2" width="6.42578125" bestFit="1" customWidth="1"/>
    <col min="3" max="3" width="30.28515625" bestFit="1" customWidth="1"/>
    <col min="4" max="4" width="15.7109375" customWidth="1"/>
    <col min="5" max="5" width="13.85546875" customWidth="1"/>
    <col min="6" max="6" width="22.5703125" customWidth="1"/>
    <col min="7" max="7" width="6.5703125" style="14" customWidth="1"/>
    <col min="8" max="16" width="3.85546875" customWidth="1"/>
  </cols>
  <sheetData>
    <row r="1" spans="1:16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  <c r="J1" s="6"/>
      <c r="K1" s="6"/>
    </row>
    <row r="2" spans="1:16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13"/>
    </row>
    <row r="3" spans="1:16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13"/>
    </row>
    <row r="4" spans="1:16" ht="19.5" thickBot="1" x14ac:dyDescent="0.35">
      <c r="B4" s="37"/>
      <c r="C4" s="37"/>
      <c r="D4" s="37"/>
      <c r="E4" s="37"/>
      <c r="F4" s="37"/>
      <c r="G4" s="13"/>
    </row>
    <row r="5" spans="1:16" ht="19.5" thickBot="1" x14ac:dyDescent="0.35">
      <c r="B5" s="32"/>
      <c r="C5" s="32"/>
      <c r="D5" s="32"/>
      <c r="E5" s="32"/>
      <c r="F5" s="32"/>
      <c r="G5" s="42"/>
      <c r="H5" s="103" t="s">
        <v>96</v>
      </c>
      <c r="I5" s="104"/>
      <c r="J5" s="105"/>
      <c r="K5" s="103" t="s">
        <v>97</v>
      </c>
      <c r="L5" s="106"/>
      <c r="M5" s="43" t="s">
        <v>98</v>
      </c>
      <c r="N5" s="44" t="s">
        <v>101</v>
      </c>
      <c r="O5" s="106" t="s">
        <v>99</v>
      </c>
      <c r="P5" s="107"/>
    </row>
    <row r="6" spans="1:16" ht="15.75" thickBot="1" x14ac:dyDescent="0.3">
      <c r="C6" s="102" t="s">
        <v>338</v>
      </c>
      <c r="D6" s="102"/>
      <c r="E6" s="102"/>
      <c r="F6" s="102"/>
      <c r="H6" s="18" t="s">
        <v>42</v>
      </c>
      <c r="I6" s="18" t="s">
        <v>43</v>
      </c>
      <c r="J6" s="18" t="s">
        <v>44</v>
      </c>
      <c r="K6" s="18" t="s">
        <v>45</v>
      </c>
      <c r="L6" s="40" t="s">
        <v>46</v>
      </c>
      <c r="M6" s="41" t="s">
        <v>47</v>
      </c>
      <c r="N6" s="41" t="s">
        <v>40</v>
      </c>
      <c r="O6" s="41" t="s">
        <v>48</v>
      </c>
      <c r="P6" s="41" t="s">
        <v>41</v>
      </c>
    </row>
    <row r="7" spans="1:16" x14ac:dyDescent="0.25">
      <c r="B7" s="1" t="s">
        <v>0</v>
      </c>
      <c r="C7" s="1" t="s">
        <v>1</v>
      </c>
      <c r="D7" s="1" t="s">
        <v>2</v>
      </c>
      <c r="E7" s="1" t="s">
        <v>36</v>
      </c>
      <c r="F7" s="1" t="s">
        <v>3</v>
      </c>
      <c r="G7" s="15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38</v>
      </c>
      <c r="P7" s="1" t="s">
        <v>39</v>
      </c>
    </row>
    <row r="8" spans="1:16" x14ac:dyDescent="0.25">
      <c r="B8" s="2">
        <v>1</v>
      </c>
      <c r="C8" s="48" t="s">
        <v>212</v>
      </c>
      <c r="D8" s="48" t="s">
        <v>120</v>
      </c>
      <c r="E8" s="48" t="s">
        <v>33</v>
      </c>
      <c r="F8" s="3" t="str">
        <f>LOOKUP(G8,{0;3;4;5;6;7;8;9;10},{"EN APRENDIZAJE";"REFORZAR APRENDIZAJE";"FALTA PRACTICA";"ACEPTABLE";"BUENO";"MUY BUENO";"SOBRESALIENTE";"EXCELENTE"})</f>
        <v>BUENO</v>
      </c>
      <c r="G8" s="12">
        <f t="shared" ref="G8:G32" si="0">AVERAGE(H8:P8)/10</f>
        <v>6.177777777777778</v>
      </c>
      <c r="H8" s="5">
        <v>62</v>
      </c>
      <c r="I8" s="5">
        <v>61</v>
      </c>
      <c r="J8" s="5">
        <v>57</v>
      </c>
      <c r="K8" s="5">
        <v>66</v>
      </c>
      <c r="L8" s="5">
        <v>59</v>
      </c>
      <c r="M8" s="5">
        <v>59</v>
      </c>
      <c r="N8" s="5">
        <v>59</v>
      </c>
      <c r="O8" s="5">
        <v>63</v>
      </c>
      <c r="P8" s="5">
        <v>70</v>
      </c>
    </row>
    <row r="9" spans="1:16" x14ac:dyDescent="0.25">
      <c r="B9" s="2">
        <v>2</v>
      </c>
      <c r="C9" s="48" t="s">
        <v>123</v>
      </c>
      <c r="D9" s="48" t="s">
        <v>120</v>
      </c>
      <c r="E9" s="48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5.7222222222222223</v>
      </c>
      <c r="H9" s="5">
        <v>63</v>
      </c>
      <c r="I9" s="5">
        <v>59</v>
      </c>
      <c r="J9" s="5">
        <v>58</v>
      </c>
      <c r="K9" s="5">
        <v>64</v>
      </c>
      <c r="L9" s="5">
        <v>57</v>
      </c>
      <c r="M9" s="5">
        <v>60</v>
      </c>
      <c r="N9" s="5">
        <v>43</v>
      </c>
      <c r="O9" s="5">
        <v>52</v>
      </c>
      <c r="P9" s="5">
        <v>59</v>
      </c>
    </row>
    <row r="10" spans="1:16" x14ac:dyDescent="0.25">
      <c r="B10" s="2">
        <v>3</v>
      </c>
      <c r="C10" s="48" t="s">
        <v>122</v>
      </c>
      <c r="D10" s="48" t="s">
        <v>120</v>
      </c>
      <c r="E10" s="48" t="s">
        <v>33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5.7111111111111112</v>
      </c>
      <c r="H10" s="5">
        <v>56</v>
      </c>
      <c r="I10" s="5">
        <v>58</v>
      </c>
      <c r="J10" s="5">
        <v>51</v>
      </c>
      <c r="K10" s="5">
        <v>60</v>
      </c>
      <c r="L10" s="5">
        <v>58</v>
      </c>
      <c r="M10" s="5">
        <v>53</v>
      </c>
      <c r="N10" s="5">
        <v>53</v>
      </c>
      <c r="O10" s="5">
        <v>60</v>
      </c>
      <c r="P10" s="5">
        <v>65</v>
      </c>
    </row>
    <row r="11" spans="1:16" x14ac:dyDescent="0.25">
      <c r="B11" s="2">
        <v>4</v>
      </c>
      <c r="C11" s="48" t="s">
        <v>211</v>
      </c>
      <c r="D11" s="48" t="s">
        <v>147</v>
      </c>
      <c r="E11" s="48" t="s">
        <v>33</v>
      </c>
      <c r="F11" s="3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5.6</v>
      </c>
      <c r="H11" s="5">
        <v>63</v>
      </c>
      <c r="I11" s="5">
        <v>60</v>
      </c>
      <c r="J11" s="5">
        <v>58</v>
      </c>
      <c r="K11" s="5">
        <v>61</v>
      </c>
      <c r="L11" s="5">
        <v>59</v>
      </c>
      <c r="M11" s="5">
        <v>62</v>
      </c>
      <c r="N11" s="5">
        <v>58</v>
      </c>
      <c r="O11" s="5">
        <v>51</v>
      </c>
      <c r="P11" s="5">
        <v>32</v>
      </c>
    </row>
    <row r="12" spans="1:16" x14ac:dyDescent="0.25">
      <c r="B12" s="2">
        <v>5</v>
      </c>
      <c r="C12" s="11" t="s">
        <v>203</v>
      </c>
      <c r="D12" s="11" t="s">
        <v>197</v>
      </c>
      <c r="E12" s="11" t="s">
        <v>35</v>
      </c>
      <c r="F12" s="3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5.3444444444444441</v>
      </c>
      <c r="H12" s="5">
        <v>56</v>
      </c>
      <c r="I12" s="5">
        <v>52</v>
      </c>
      <c r="J12" s="5">
        <v>50</v>
      </c>
      <c r="K12" s="5">
        <v>65</v>
      </c>
      <c r="L12" s="5">
        <v>46</v>
      </c>
      <c r="M12" s="5">
        <v>44</v>
      </c>
      <c r="N12" s="5">
        <v>53</v>
      </c>
      <c r="O12" s="5">
        <v>57</v>
      </c>
      <c r="P12" s="5">
        <v>58</v>
      </c>
    </row>
    <row r="13" spans="1:16" x14ac:dyDescent="0.25">
      <c r="B13" s="2">
        <v>6</v>
      </c>
      <c r="C13" s="48" t="s">
        <v>210</v>
      </c>
      <c r="D13" s="48" t="s">
        <v>199</v>
      </c>
      <c r="E13" s="48" t="s">
        <v>121</v>
      </c>
      <c r="F13" s="3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5.3</v>
      </c>
      <c r="H13" s="5">
        <v>60</v>
      </c>
      <c r="I13" s="5">
        <v>56</v>
      </c>
      <c r="J13" s="5">
        <v>51</v>
      </c>
      <c r="K13" s="5">
        <v>70</v>
      </c>
      <c r="L13" s="5">
        <v>59</v>
      </c>
      <c r="M13" s="5">
        <v>60</v>
      </c>
      <c r="N13" s="5">
        <v>52</v>
      </c>
      <c r="O13" s="5">
        <v>59</v>
      </c>
      <c r="P13" s="5">
        <v>10</v>
      </c>
    </row>
    <row r="14" spans="1:16" x14ac:dyDescent="0.25">
      <c r="B14" s="2">
        <v>7</v>
      </c>
      <c r="C14" s="48" t="s">
        <v>126</v>
      </c>
      <c r="D14" s="48" t="s">
        <v>120</v>
      </c>
      <c r="E14" s="48" t="s">
        <v>33</v>
      </c>
      <c r="F14" s="3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5.2888888888888888</v>
      </c>
      <c r="H14" s="5">
        <v>58</v>
      </c>
      <c r="I14" s="5">
        <v>55</v>
      </c>
      <c r="J14" s="5">
        <v>51</v>
      </c>
      <c r="K14" s="5">
        <v>60</v>
      </c>
      <c r="L14" s="5">
        <v>59</v>
      </c>
      <c r="M14" s="5">
        <v>60</v>
      </c>
      <c r="N14" s="5">
        <v>41</v>
      </c>
      <c r="O14" s="5">
        <v>50</v>
      </c>
      <c r="P14" s="5">
        <v>42</v>
      </c>
    </row>
    <row r="15" spans="1:16" x14ac:dyDescent="0.25">
      <c r="B15" s="98">
        <v>8</v>
      </c>
      <c r="C15" s="48" t="s">
        <v>106</v>
      </c>
      <c r="D15" s="48" t="s">
        <v>104</v>
      </c>
      <c r="E15" s="48" t="s">
        <v>33</v>
      </c>
      <c r="F15" s="3" t="str">
        <f>LOOKUP(G15,{0;3;4;5;6;7;8;9;10},{"EN APRENDIZAJE";"REFORZAR APRENDIZAJE";"FALTA PRACTICA";"ACEPTABLE";"BUENO";"MUY BUENO";"SOBRESALIENTE";"EXCELENTE"})</f>
        <v>ACEPTABLE</v>
      </c>
      <c r="G15" s="12">
        <f t="shared" si="0"/>
        <v>5.2222222222222223</v>
      </c>
      <c r="H15" s="5">
        <v>52</v>
      </c>
      <c r="I15" s="5">
        <v>48</v>
      </c>
      <c r="J15" s="5">
        <v>49</v>
      </c>
      <c r="K15" s="5">
        <v>57</v>
      </c>
      <c r="L15" s="5">
        <v>53</v>
      </c>
      <c r="M15" s="5">
        <v>60</v>
      </c>
      <c r="N15" s="5">
        <v>59</v>
      </c>
      <c r="O15" s="5">
        <v>57</v>
      </c>
      <c r="P15" s="5">
        <v>35</v>
      </c>
    </row>
    <row r="16" spans="1:16" x14ac:dyDescent="0.25">
      <c r="B16" s="98">
        <v>9</v>
      </c>
      <c r="C16" s="11" t="s">
        <v>196</v>
      </c>
      <c r="D16" s="11" t="s">
        <v>197</v>
      </c>
      <c r="E16" s="11" t="s">
        <v>35</v>
      </c>
      <c r="F16" s="3" t="str">
        <f>LOOKUP(G16,{0;3;4;5;6;7;8;9;10},{"EN APRENDIZAJE";"REFORZAR APRENDIZAJE";"FALTA PRACTICA";"ACEPTABLE";"BUENO";"MUY BUENO";"SOBRESALIENTE";"EXCELENTE"})</f>
        <v>ACEPTABLE</v>
      </c>
      <c r="G16" s="12">
        <f t="shared" si="0"/>
        <v>5.1555555555555559</v>
      </c>
      <c r="H16" s="5">
        <v>45</v>
      </c>
      <c r="I16" s="5">
        <v>52</v>
      </c>
      <c r="J16" s="5">
        <v>51</v>
      </c>
      <c r="K16" s="5">
        <v>58</v>
      </c>
      <c r="L16" s="5">
        <v>58</v>
      </c>
      <c r="M16" s="5">
        <v>57</v>
      </c>
      <c r="N16" s="5">
        <v>50</v>
      </c>
      <c r="O16" s="5">
        <v>53</v>
      </c>
      <c r="P16" s="5">
        <v>40</v>
      </c>
    </row>
    <row r="17" spans="2:16" x14ac:dyDescent="0.25">
      <c r="B17" s="98">
        <v>10</v>
      </c>
      <c r="C17" s="48" t="s">
        <v>207</v>
      </c>
      <c r="D17" s="48" t="s">
        <v>125</v>
      </c>
      <c r="E17" s="48" t="s">
        <v>33</v>
      </c>
      <c r="F17" s="3" t="str">
        <f>LOOKUP(G17,{0;3;4;5;6;7;8;9;10},{"EN APRENDIZAJE";"REFORZAR APRENDIZAJE";"FALTA PRACTICA";"ACEPTABLE";"BUENO";"MUY BUENO";"SOBRESALIENTE";"EXCELENTE"})</f>
        <v>ACEPTABLE</v>
      </c>
      <c r="G17" s="12">
        <f t="shared" si="0"/>
        <v>5.0888888888888886</v>
      </c>
      <c r="H17" s="5">
        <v>54</v>
      </c>
      <c r="I17" s="5">
        <v>52</v>
      </c>
      <c r="J17" s="5">
        <v>54</v>
      </c>
      <c r="K17" s="5">
        <v>63</v>
      </c>
      <c r="L17" s="5">
        <v>62</v>
      </c>
      <c r="M17" s="5">
        <v>60</v>
      </c>
      <c r="N17" s="5">
        <v>50</v>
      </c>
      <c r="O17" s="5">
        <v>53</v>
      </c>
      <c r="P17" s="5">
        <v>10</v>
      </c>
    </row>
    <row r="18" spans="2:16" x14ac:dyDescent="0.25">
      <c r="B18" s="98">
        <v>11</v>
      </c>
      <c r="C18" s="48" t="s">
        <v>213</v>
      </c>
      <c r="D18" s="48" t="s">
        <v>199</v>
      </c>
      <c r="E18" s="48" t="s">
        <v>121</v>
      </c>
      <c r="F18" s="3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4.9333333333333336</v>
      </c>
      <c r="H18" s="5">
        <v>59</v>
      </c>
      <c r="I18" s="5">
        <v>61</v>
      </c>
      <c r="J18" s="5">
        <v>62</v>
      </c>
      <c r="K18" s="5">
        <v>51</v>
      </c>
      <c r="L18" s="5">
        <v>56</v>
      </c>
      <c r="M18" s="5">
        <v>49</v>
      </c>
      <c r="N18" s="5">
        <v>37</v>
      </c>
      <c r="O18" s="5">
        <v>39</v>
      </c>
      <c r="P18" s="5">
        <v>30</v>
      </c>
    </row>
    <row r="19" spans="2:16" x14ac:dyDescent="0.25">
      <c r="B19" s="98">
        <v>12</v>
      </c>
      <c r="C19" s="11" t="s">
        <v>124</v>
      </c>
      <c r="D19" s="11" t="s">
        <v>125</v>
      </c>
      <c r="E19" s="11" t="s">
        <v>33</v>
      </c>
      <c r="F19" s="3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4.8555555555555561</v>
      </c>
      <c r="H19" s="5">
        <v>56</v>
      </c>
      <c r="I19" s="5">
        <v>54</v>
      </c>
      <c r="J19" s="5">
        <v>58</v>
      </c>
      <c r="K19" s="5">
        <v>63</v>
      </c>
      <c r="L19" s="5">
        <v>49</v>
      </c>
      <c r="M19" s="5">
        <v>52</v>
      </c>
      <c r="N19" s="5">
        <v>41</v>
      </c>
      <c r="O19" s="5">
        <v>30</v>
      </c>
      <c r="P19" s="5">
        <v>34</v>
      </c>
    </row>
    <row r="20" spans="2:16" x14ac:dyDescent="0.25">
      <c r="B20" s="98">
        <v>13</v>
      </c>
      <c r="C20" s="48" t="s">
        <v>205</v>
      </c>
      <c r="D20" s="48" t="s">
        <v>104</v>
      </c>
      <c r="E20" s="48" t="s">
        <v>33</v>
      </c>
      <c r="F20" s="3" t="str">
        <f>LOOKUP(G20,{0;3;4;5;6;7;8;9;10},{"EN APRENDIZAJE";"REFORZAR APRENDIZAJE";"FALTA PRACTICA";"ACEPTABLE";"BUENO";"MUY BUENO";"SOBRESALIENTE";"EXCELENTE"})</f>
        <v>FALTA PRACTICA</v>
      </c>
      <c r="G20" s="12">
        <f t="shared" si="0"/>
        <v>4.822222222222222</v>
      </c>
      <c r="H20" s="5">
        <v>49</v>
      </c>
      <c r="I20" s="5">
        <v>47</v>
      </c>
      <c r="J20" s="5">
        <v>40</v>
      </c>
      <c r="K20" s="5">
        <v>54</v>
      </c>
      <c r="L20" s="5">
        <v>49</v>
      </c>
      <c r="M20" s="5">
        <v>49</v>
      </c>
      <c r="N20" s="5">
        <v>41</v>
      </c>
      <c r="O20" s="5">
        <v>42</v>
      </c>
      <c r="P20" s="5">
        <v>63</v>
      </c>
    </row>
    <row r="21" spans="2:16" x14ac:dyDescent="0.25">
      <c r="B21" s="98">
        <v>14</v>
      </c>
      <c r="C21" s="48" t="s">
        <v>175</v>
      </c>
      <c r="D21" s="48" t="s">
        <v>199</v>
      </c>
      <c r="E21" s="48" t="s">
        <v>121</v>
      </c>
      <c r="F21" s="3" t="str">
        <f>LOOKUP(G21,{0;3;4;5;6;7;8;9;10},{"EN APRENDIZAJE";"REFORZAR APRENDIZAJE";"FALTA PRACTICA";"ACEPTABLE";"BUENO";"MUY BUENO";"SOBRESALIENTE";"EXCELENTE"})</f>
        <v>FALTA PRACTICA</v>
      </c>
      <c r="G21" s="12">
        <f t="shared" si="0"/>
        <v>4.6111111111111116</v>
      </c>
      <c r="H21" s="5">
        <v>50</v>
      </c>
      <c r="I21" s="5">
        <v>48</v>
      </c>
      <c r="J21" s="5">
        <v>54</v>
      </c>
      <c r="K21" s="5">
        <v>58</v>
      </c>
      <c r="L21" s="5">
        <v>50</v>
      </c>
      <c r="M21" s="5">
        <v>40</v>
      </c>
      <c r="N21" s="5">
        <v>35</v>
      </c>
      <c r="O21" s="5">
        <v>40</v>
      </c>
      <c r="P21" s="5">
        <v>40</v>
      </c>
    </row>
    <row r="22" spans="2:16" x14ac:dyDescent="0.25">
      <c r="B22" s="98">
        <v>15</v>
      </c>
      <c r="C22" s="48" t="s">
        <v>206</v>
      </c>
      <c r="D22" s="48" t="s">
        <v>199</v>
      </c>
      <c r="E22" s="48" t="s">
        <v>121</v>
      </c>
      <c r="F22" s="3" t="str">
        <f>LOOKUP(G22,{0;3;4;5;6;7;8;9;10},{"EN APRENDIZAJE";"REFORZAR APRENDIZAJE";"FALTA PRACTICA";"ACEPTABLE";"BUENO";"MUY BUENO";"SOBRESALIENTE";"EXCELENTE"})</f>
        <v>FALTA PRACTICA</v>
      </c>
      <c r="G22" s="12">
        <f t="shared" si="0"/>
        <v>4.4555555555555557</v>
      </c>
      <c r="H22" s="5">
        <v>47</v>
      </c>
      <c r="I22" s="5">
        <v>54</v>
      </c>
      <c r="J22" s="5">
        <v>51</v>
      </c>
      <c r="K22" s="5">
        <v>49</v>
      </c>
      <c r="L22" s="5">
        <v>46</v>
      </c>
      <c r="M22" s="5">
        <v>47</v>
      </c>
      <c r="N22" s="5">
        <v>47</v>
      </c>
      <c r="O22" s="5">
        <v>30</v>
      </c>
      <c r="P22" s="5">
        <v>30</v>
      </c>
    </row>
    <row r="23" spans="2:16" x14ac:dyDescent="0.25">
      <c r="B23" s="98">
        <v>16</v>
      </c>
      <c r="C23" s="11" t="s">
        <v>200</v>
      </c>
      <c r="D23" s="11" t="s">
        <v>201</v>
      </c>
      <c r="E23" s="11" t="s">
        <v>105</v>
      </c>
      <c r="F23" s="3" t="str">
        <f>LOOKUP(G23,{0;3;4;5;6;7;8;9;10},{"EN APRENDIZAJE";"REFORZAR APRENDIZAJE";"FALTA PRACTICA";"ACEPTABLE";"BUENO";"MUY BUENO";"SOBRESALIENTE";"EXCELENTE"})</f>
        <v>FALTA PRACTICA</v>
      </c>
      <c r="G23" s="12">
        <f t="shared" si="0"/>
        <v>4.4444444444444446</v>
      </c>
      <c r="H23" s="5">
        <v>48</v>
      </c>
      <c r="I23" s="5">
        <v>56</v>
      </c>
      <c r="J23" s="5">
        <v>54</v>
      </c>
      <c r="K23" s="5">
        <v>52</v>
      </c>
      <c r="L23" s="5">
        <v>47</v>
      </c>
      <c r="M23" s="5">
        <v>46</v>
      </c>
      <c r="N23" s="5">
        <v>30</v>
      </c>
      <c r="O23" s="5">
        <v>40</v>
      </c>
      <c r="P23" s="5">
        <v>27</v>
      </c>
    </row>
    <row r="24" spans="2:16" x14ac:dyDescent="0.25">
      <c r="B24" s="98">
        <v>17</v>
      </c>
      <c r="C24" s="48" t="s">
        <v>218</v>
      </c>
      <c r="D24" s="48" t="s">
        <v>147</v>
      </c>
      <c r="E24" s="48" t="s">
        <v>33</v>
      </c>
      <c r="F24" s="3" t="str">
        <f>LOOKUP(G24,{0;3;4;5;6;7;8;9;10},{"EN APRENDIZAJE";"REFORZAR APRENDIZAJE";"FALTA PRACTICA";"ACEPTABLE";"BUENO";"MUY BUENO";"SOBRESALIENTE";"EXCELENTE"})</f>
        <v>FALTA PRACTICA</v>
      </c>
      <c r="G24" s="12">
        <f t="shared" si="0"/>
        <v>4.3666666666666663</v>
      </c>
      <c r="H24" s="5">
        <v>48</v>
      </c>
      <c r="I24" s="5">
        <v>42</v>
      </c>
      <c r="J24" s="5">
        <v>40</v>
      </c>
      <c r="K24" s="5">
        <v>46</v>
      </c>
      <c r="L24" s="5">
        <v>48</v>
      </c>
      <c r="M24" s="5">
        <v>47</v>
      </c>
      <c r="N24" s="5">
        <v>39</v>
      </c>
      <c r="O24" s="5">
        <v>40</v>
      </c>
      <c r="P24" s="5">
        <v>43</v>
      </c>
    </row>
    <row r="25" spans="2:16" x14ac:dyDescent="0.25">
      <c r="B25" s="98">
        <v>18</v>
      </c>
      <c r="C25" s="11" t="s">
        <v>202</v>
      </c>
      <c r="D25" s="11" t="s">
        <v>199</v>
      </c>
      <c r="E25" s="11" t="s">
        <v>121</v>
      </c>
      <c r="F25" s="3" t="str">
        <f>LOOKUP(G25,{0;3;4;5;6;7;8;9;10},{"EN APRENDIZAJE";"REFORZAR APRENDIZAJE";"FALTA PRACTICA";"ACEPTABLE";"BUENO";"MUY BUENO";"SOBRESALIENTE";"EXCELENTE"})</f>
        <v>FALTA PRACTICA</v>
      </c>
      <c r="G25" s="12">
        <f t="shared" si="0"/>
        <v>4.1111111111111116</v>
      </c>
      <c r="H25" s="5">
        <v>52</v>
      </c>
      <c r="I25" s="5">
        <v>44</v>
      </c>
      <c r="J25" s="5">
        <v>53</v>
      </c>
      <c r="K25" s="5">
        <v>15</v>
      </c>
      <c r="L25" s="5">
        <v>50</v>
      </c>
      <c r="M25" s="5">
        <v>47</v>
      </c>
      <c r="N25" s="5">
        <v>52</v>
      </c>
      <c r="O25" s="5">
        <v>47</v>
      </c>
      <c r="P25" s="5">
        <v>10</v>
      </c>
    </row>
    <row r="26" spans="2:16" x14ac:dyDescent="0.25">
      <c r="B26" s="98">
        <v>19</v>
      </c>
      <c r="C26" s="11" t="s">
        <v>198</v>
      </c>
      <c r="D26" s="11" t="s">
        <v>199</v>
      </c>
      <c r="E26" s="11" t="s">
        <v>121</v>
      </c>
      <c r="F26" s="3" t="str">
        <f>LOOKUP(G26,{0;3;4;5;6;7;8;9;10},{"EN APRENDIZAJE";"REFORZAR APRENDIZAJE";"FALTA PRACTICA";"ACEPTABLE";"BUENO";"MUY BUENO";"SOBRESALIENTE";"EXCELENTE"})</f>
        <v>FALTA PRACTICA</v>
      </c>
      <c r="G26" s="12">
        <f t="shared" si="0"/>
        <v>4.0888888888888886</v>
      </c>
      <c r="H26" s="5">
        <v>52</v>
      </c>
      <c r="I26" s="5">
        <v>53</v>
      </c>
      <c r="J26" s="5">
        <v>47</v>
      </c>
      <c r="K26" s="5">
        <v>20</v>
      </c>
      <c r="L26" s="5">
        <v>49</v>
      </c>
      <c r="M26" s="5">
        <v>47</v>
      </c>
      <c r="N26" s="5">
        <v>40</v>
      </c>
      <c r="O26" s="5">
        <v>40</v>
      </c>
      <c r="P26" s="5">
        <v>20</v>
      </c>
    </row>
    <row r="27" spans="2:16" x14ac:dyDescent="0.25">
      <c r="B27" s="98">
        <v>20</v>
      </c>
      <c r="C27" s="48" t="s">
        <v>216</v>
      </c>
      <c r="D27" s="48" t="s">
        <v>217</v>
      </c>
      <c r="E27" s="48" t="s">
        <v>35</v>
      </c>
      <c r="F27" s="3" t="str">
        <f>LOOKUP(G27,{0;3;4;5;6;7;8;9;10},{"EN APRENDIZAJE";"REFORZAR APRENDIZAJE";"FALTA PRACTICA";"ACEPTABLE";"BUENO";"MUY BUENO";"SOBRESALIENTE";"EXCELENTE"})</f>
        <v>FALTA PRACTICA</v>
      </c>
      <c r="G27" s="12">
        <f t="shared" si="0"/>
        <v>4.0444444444444443</v>
      </c>
      <c r="H27" s="5">
        <v>47</v>
      </c>
      <c r="I27" s="5">
        <v>46</v>
      </c>
      <c r="J27" s="5">
        <v>45</v>
      </c>
      <c r="K27" s="5">
        <v>27</v>
      </c>
      <c r="L27" s="5">
        <v>49</v>
      </c>
      <c r="M27" s="5">
        <v>57</v>
      </c>
      <c r="N27" s="5">
        <v>40</v>
      </c>
      <c r="O27" s="5">
        <v>43</v>
      </c>
      <c r="P27" s="5">
        <v>10</v>
      </c>
    </row>
    <row r="28" spans="2:16" x14ac:dyDescent="0.25">
      <c r="B28" s="98">
        <v>21</v>
      </c>
      <c r="C28" s="5" t="s">
        <v>219</v>
      </c>
      <c r="D28" s="5" t="s">
        <v>197</v>
      </c>
      <c r="E28" s="5" t="s">
        <v>35</v>
      </c>
      <c r="F28" s="3" t="str">
        <f>LOOKUP(G28,{0;3;4;5;6;7;8;9;10},{"EN APRENDIZAJE";"REFORZAR APRENDIZAJE";"FALTA PRACTICA";"ACEPTABLE";"BUENO";"MUY BUENO";"SOBRESALIENTE";"EXCELENTE"})</f>
        <v>REFORZAR APRENDIZAJE</v>
      </c>
      <c r="G28" s="12">
        <f t="shared" si="0"/>
        <v>3.8333333333333335</v>
      </c>
      <c r="H28" s="5">
        <v>50</v>
      </c>
      <c r="I28" s="5">
        <v>49</v>
      </c>
      <c r="J28" s="5">
        <v>48</v>
      </c>
      <c r="K28" s="5">
        <v>32</v>
      </c>
      <c r="L28" s="5">
        <v>44</v>
      </c>
      <c r="M28" s="5">
        <v>43</v>
      </c>
      <c r="N28" s="5">
        <v>35</v>
      </c>
      <c r="O28" s="5">
        <v>34</v>
      </c>
      <c r="P28" s="5">
        <v>10</v>
      </c>
    </row>
    <row r="29" spans="2:16" hidden="1" x14ac:dyDescent="0.25">
      <c r="B29" s="98">
        <v>22</v>
      </c>
      <c r="C29" s="11" t="s">
        <v>204</v>
      </c>
      <c r="D29" s="11" t="s">
        <v>199</v>
      </c>
      <c r="E29" s="11" t="s">
        <v>121</v>
      </c>
      <c r="F29" s="3" t="str">
        <f>LOOKUP(G29,{0;3;4;5;6;7;8;9;10},{"EN APRENDIZAJE";"REFORZAR APRENDIZAJE";"FALTA PRACTICA";"ACEPTABLE";"BUENO";"MUY BUENO";"SOBRESALIENTE";"EXCELENTE"})</f>
        <v>EN APRENDIZAJE</v>
      </c>
      <c r="G29" s="12">
        <f t="shared" si="0"/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2:16" hidden="1" x14ac:dyDescent="0.25">
      <c r="B30" s="98">
        <v>23</v>
      </c>
      <c r="C30" s="48" t="s">
        <v>208</v>
      </c>
      <c r="D30" s="48" t="s">
        <v>209</v>
      </c>
      <c r="E30" s="48" t="s">
        <v>140</v>
      </c>
      <c r="F30" s="3" t="str">
        <f>LOOKUP(G30,{0;3;4;5;6;7;8;9;10},{"EN APRENDIZAJE";"REFORZAR APRENDIZAJE";"FALTA PRACTICA";"ACEPTABLE";"BUENO";"MUY BUENO";"SOBRESALIENTE";"EXCELENTE"})</f>
        <v>EN APRENDIZAJE</v>
      </c>
      <c r="G30" s="12">
        <f t="shared" si="0"/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2:16" hidden="1" x14ac:dyDescent="0.25">
      <c r="B31" s="98">
        <v>24</v>
      </c>
      <c r="C31" s="48" t="s">
        <v>214</v>
      </c>
      <c r="D31" s="48" t="s">
        <v>147</v>
      </c>
      <c r="E31" s="48" t="s">
        <v>33</v>
      </c>
      <c r="F31" s="3" t="str">
        <f>LOOKUP(G31,{0;3;4;5;6;7;8;9;10},{"EN APRENDIZAJE";"REFORZAR APRENDIZAJE";"FALTA PRACTICA";"ACEPTABLE";"BUENO";"MUY BUENO";"SOBRESALIENTE";"EXCELENTE"})</f>
        <v>EN APRENDIZAJE</v>
      </c>
      <c r="G31" s="12">
        <f t="shared" si="0"/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2:16" hidden="1" x14ac:dyDescent="0.25">
      <c r="B32" s="98">
        <v>25</v>
      </c>
      <c r="C32" s="48" t="s">
        <v>215</v>
      </c>
      <c r="D32" s="48" t="s">
        <v>199</v>
      </c>
      <c r="E32" s="48" t="s">
        <v>121</v>
      </c>
      <c r="F32" s="3" t="str">
        <f>LOOKUP(G32,{0;3;4;5;6;7;8;9;10},{"EN APRENDIZAJE";"REFORZAR APRENDIZAJE";"FALTA PRACTICA";"ACEPTABLE";"BUENO";"MUY BUENO";"SOBRESALIENTE";"EXCELENTE"})</f>
        <v>EN APRENDIZAJE</v>
      </c>
      <c r="G32" s="12">
        <f t="shared" si="0"/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</sheetData>
  <autoFilter ref="C7:P32">
    <sortState ref="C8:P32">
      <sortCondition descending="1" ref="G7:G32"/>
    </sortState>
  </autoFilter>
  <mergeCells count="7">
    <mergeCell ref="B1:F1"/>
    <mergeCell ref="C6:F6"/>
    <mergeCell ref="H5:J5"/>
    <mergeCell ref="K5:L5"/>
    <mergeCell ref="O5:P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N8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2.7109375" customWidth="1"/>
    <col min="4" max="4" width="16.140625" customWidth="1"/>
    <col min="5" max="5" width="11.140625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101"/>
      <c r="I1" s="10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/>
      <c r="K4" s="111"/>
      <c r="L4" s="111"/>
      <c r="M4" s="111"/>
      <c r="N4" s="112"/>
    </row>
    <row r="5" spans="1:14" ht="30.95" customHeight="1" thickBot="1" x14ac:dyDescent="0.3">
      <c r="C5" s="102" t="s">
        <v>67</v>
      </c>
      <c r="D5" s="102"/>
      <c r="E5" s="102"/>
      <c r="F5" s="102"/>
      <c r="I5" s="108"/>
      <c r="J5" s="110"/>
      <c r="K5" s="108"/>
      <c r="L5" s="110"/>
      <c r="M5" s="108"/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5">
        <v>1</v>
      </c>
      <c r="C7" s="23" t="s">
        <v>164</v>
      </c>
      <c r="D7" s="23" t="s">
        <v>119</v>
      </c>
      <c r="E7" s="23" t="s">
        <v>33</v>
      </c>
      <c r="F7" s="3" t="str">
        <f>LOOKUP(G7,{0;3;4;5;6;7;8;9;10},{"EN APRENDIZAJE";"REFORZAR APRENDIZAJE";"FALTA PRACTICA";"ACEPTABLE";"BUENO";"MUY BUENO";"SOBRESALIENTE";"EXCELENTE"})</f>
        <v>EN APRENDIZAJE</v>
      </c>
      <c r="G7" s="12">
        <f>AVERAGE(I7:N7)/10</f>
        <v>0</v>
      </c>
      <c r="H7" s="12">
        <f>SUM(I7:N7)</f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B8" s="5">
        <v>2</v>
      </c>
      <c r="C8" s="23" t="s">
        <v>165</v>
      </c>
      <c r="D8" s="23" t="s">
        <v>28</v>
      </c>
      <c r="E8" s="23" t="s">
        <v>33</v>
      </c>
      <c r="F8" s="3" t="str">
        <f>LOOKUP(G8,{0;3;4;5;6;7;8;9;10},{"EN APRENDIZAJE";"REFORZAR APRENDIZAJE";"FALTA PRACTICA";"ACEPTABLE";"BUENO";"MUY BUENO";"SOBRESALIENTE";"EXCELENTE"})</f>
        <v>EN APRENDIZAJE</v>
      </c>
      <c r="G8" s="12">
        <f>AVERAGE(I8:N8)/10</f>
        <v>0</v>
      </c>
      <c r="H8" s="12">
        <f>SUM(I8:N8)</f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</sheetData>
  <sortState ref="C7:N9">
    <sortCondition ref="F7:F9" customList="EXCELENTE,SOBRE SALIENTE,MUY BUENO,BUENO,ACEPTABLE,FALTA PRACTICA,REFORZAR APRENDIZAJE,EN APRENDIZAJE"/>
    <sortCondition ref="C7:C9"/>
  </sortState>
  <mergeCells count="8">
    <mergeCell ref="B1:I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N8"/>
  <sheetViews>
    <sheetView zoomScale="80" zoomScaleNormal="80" workbookViewId="0"/>
  </sheetViews>
  <sheetFormatPr baseColWidth="10" defaultColWidth="11.42578125" defaultRowHeight="15" x14ac:dyDescent="0.25"/>
  <cols>
    <col min="2" max="2" width="6.42578125" bestFit="1" customWidth="1"/>
    <col min="3" max="3" width="37.42578125" customWidth="1"/>
    <col min="4" max="4" width="22.7109375" customWidth="1"/>
    <col min="5" max="5" width="18.5703125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101"/>
      <c r="I1" s="10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10"/>
      <c r="C4" s="10"/>
      <c r="D4" s="10"/>
      <c r="E4" s="30"/>
      <c r="F4" s="10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90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1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2">
        <v>1</v>
      </c>
      <c r="C7" s="56" t="s">
        <v>286</v>
      </c>
      <c r="D7" s="56" t="s">
        <v>224</v>
      </c>
      <c r="E7" s="56" t="s">
        <v>33</v>
      </c>
      <c r="F7" s="49" t="str">
        <f>LOOKUP(G7,{0;3;4;5;6;7;8;9;10},{"EN APRENDIZAJE";"REFORZAR APRENDIZAJE";"FALTA PRACTICA";"ACEPTABLE";"BUENO";"MUY BUENO";"SOBRESALIENTE";"EXCELENTE"})</f>
        <v>ACEPTABLE</v>
      </c>
      <c r="G7" s="12">
        <f>AVERAGE(I7:N7)/10</f>
        <v>5.5833333333333339</v>
      </c>
      <c r="H7" s="12">
        <f>SUM(I7:N7)</f>
        <v>335</v>
      </c>
      <c r="I7" s="12">
        <v>60</v>
      </c>
      <c r="J7" s="12">
        <v>56</v>
      </c>
      <c r="K7" s="12">
        <v>57</v>
      </c>
      <c r="L7" s="12">
        <v>53</v>
      </c>
      <c r="M7" s="12">
        <v>59</v>
      </c>
      <c r="N7" s="12">
        <v>50</v>
      </c>
    </row>
    <row r="8" spans="1:14" x14ac:dyDescent="0.25">
      <c r="B8" s="82">
        <v>2</v>
      </c>
      <c r="C8" s="25" t="s">
        <v>107</v>
      </c>
      <c r="D8" s="25" t="s">
        <v>104</v>
      </c>
      <c r="E8" s="25" t="s">
        <v>33</v>
      </c>
      <c r="F8" s="49" t="str">
        <f>LOOKUP(G8,{0;3;4;5;6;7;8;9;10},{"EN APRENDIZAJE";"REFORZAR APRENDIZAJE";"FALTA PRACTICA";"ACEPTABLE";"BUENO";"MUY BUENO";"SOBRESALIENTE";"EXCELENTE"})</f>
        <v>FALTA PRACTICA</v>
      </c>
      <c r="G8" s="12">
        <f>AVERAGE(I8:N8)/10</f>
        <v>4.95</v>
      </c>
      <c r="H8" s="12">
        <f>SUM(I8:N8)</f>
        <v>297</v>
      </c>
      <c r="I8" s="12">
        <v>50</v>
      </c>
      <c r="J8" s="12">
        <v>48</v>
      </c>
      <c r="K8" s="12">
        <v>50</v>
      </c>
      <c r="L8" s="12">
        <v>48</v>
      </c>
      <c r="M8" s="12">
        <v>50</v>
      </c>
      <c r="N8" s="12">
        <v>51</v>
      </c>
    </row>
  </sheetData>
  <sortState ref="C7:N8">
    <sortCondition ref="F7:F8" customList="EXCELENTE,SOBRE SALIENTE,MUY BUENO,BUENO,ACEPTABLE,FALTA PRACTICA,REFORZAR APRENDIZAJE,EN APRENDIZAJE"/>
    <sortCondition ref="C7:C8"/>
  </sortState>
  <mergeCells count="8">
    <mergeCell ref="B1:I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0866141732283472" right="0.70866141732283472" top="0.74803149606299213" bottom="0.74803149606299213" header="0.31496062992125984" footer="0.31496062992125984"/>
  <pageSetup scale="90"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N18"/>
  <sheetViews>
    <sheetView zoomScale="80" zoomScaleNormal="80" workbookViewId="0">
      <selection activeCell="I23" sqref="I23"/>
    </sheetView>
  </sheetViews>
  <sheetFormatPr baseColWidth="10" defaultColWidth="11.42578125" defaultRowHeight="15" x14ac:dyDescent="0.25"/>
  <cols>
    <col min="2" max="2" width="6.42578125" bestFit="1" customWidth="1"/>
    <col min="3" max="3" width="33.85546875" customWidth="1"/>
    <col min="4" max="4" width="18.42578125" customWidth="1"/>
    <col min="5" max="5" width="17.140625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6" t="str">
        <f>Principal!B1</f>
        <v xml:space="preserve">III FESTIVAL NACIONAL DE PATINAJE ARTISTICO, CATEGORIAS NOVATOS E INICIACIÓN </v>
      </c>
      <c r="C1" s="6"/>
      <c r="D1" s="6"/>
      <c r="E1" s="6"/>
      <c r="F1" s="6"/>
      <c r="G1" s="6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69</v>
      </c>
      <c r="D5" s="102"/>
      <c r="E5" s="102"/>
      <c r="F5" s="102"/>
      <c r="I5" s="108" t="s">
        <v>325</v>
      </c>
      <c r="J5" s="110"/>
      <c r="K5" s="108" t="s">
        <v>326</v>
      </c>
      <c r="L5" s="110"/>
      <c r="M5" s="108" t="s">
        <v>327</v>
      </c>
      <c r="N5" s="109"/>
    </row>
    <row r="6" spans="1:14" x14ac:dyDescent="0.25">
      <c r="B6" s="1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2">
        <v>1</v>
      </c>
      <c r="C7" s="25" t="s">
        <v>115</v>
      </c>
      <c r="D7" s="25" t="s">
        <v>104</v>
      </c>
      <c r="E7" s="25" t="s">
        <v>33</v>
      </c>
      <c r="F7" s="49" t="str">
        <f>LOOKUP(G7,{0;3;4;5;6;7;8;9;10},{"EN APRENDIZAJE";"REFORZAR APRENDIZAJE";"FALTA PRACTICA";"ACEPTABLE";"BUENO";"MUY BUENO";"SOBRESALIENTE";"EXCELENTE"})</f>
        <v>BUENO</v>
      </c>
      <c r="G7" s="12">
        <f t="shared" ref="G7:G18" si="0">AVERAGE(I7:N7)/10</f>
        <v>6.6833333333333327</v>
      </c>
      <c r="H7" s="12">
        <f t="shared" ref="H7:H18" si="1">SUM(I7:N7)</f>
        <v>401</v>
      </c>
      <c r="I7" s="12">
        <v>66</v>
      </c>
      <c r="J7" s="12">
        <v>64</v>
      </c>
      <c r="K7" s="12">
        <v>65</v>
      </c>
      <c r="L7" s="12">
        <v>62</v>
      </c>
      <c r="M7" s="12">
        <v>70</v>
      </c>
      <c r="N7" s="12">
        <v>74</v>
      </c>
    </row>
    <row r="8" spans="1:14" x14ac:dyDescent="0.25">
      <c r="B8" s="82">
        <v>2</v>
      </c>
      <c r="C8" s="25" t="s">
        <v>289</v>
      </c>
      <c r="D8" s="25" t="s">
        <v>224</v>
      </c>
      <c r="E8" s="25" t="s">
        <v>33</v>
      </c>
      <c r="F8" s="49" t="str">
        <f>LOOKUP(G8,{0;3;4;5;6;7;8;9;10},{"EN APRENDIZAJE";"REFORZAR APRENDIZAJE";"FALTA PRACTICA";"ACEPTABLE";"BUENO";"MUY BUENO";"SOBRESALIENTE";"EXCELENTE"})</f>
        <v>BUENO</v>
      </c>
      <c r="G8" s="12">
        <f t="shared" si="0"/>
        <v>6.6333333333333329</v>
      </c>
      <c r="H8" s="12">
        <f t="shared" si="1"/>
        <v>398</v>
      </c>
      <c r="I8" s="12">
        <v>65</v>
      </c>
      <c r="J8" s="12">
        <v>67</v>
      </c>
      <c r="K8" s="12">
        <v>67</v>
      </c>
      <c r="L8" s="12">
        <v>67</v>
      </c>
      <c r="M8" s="12">
        <v>65</v>
      </c>
      <c r="N8" s="12">
        <v>67</v>
      </c>
    </row>
    <row r="9" spans="1:14" x14ac:dyDescent="0.25">
      <c r="B9" s="82">
        <v>3</v>
      </c>
      <c r="C9" s="25" t="s">
        <v>291</v>
      </c>
      <c r="D9" s="25" t="s">
        <v>217</v>
      </c>
      <c r="E9" s="25" t="s">
        <v>35</v>
      </c>
      <c r="F9" s="49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5.25</v>
      </c>
      <c r="H9" s="12">
        <f t="shared" si="1"/>
        <v>315</v>
      </c>
      <c r="I9" s="12">
        <v>52</v>
      </c>
      <c r="J9" s="12">
        <v>50</v>
      </c>
      <c r="K9" s="12">
        <v>58</v>
      </c>
      <c r="L9" s="12">
        <v>56</v>
      </c>
      <c r="M9" s="12">
        <v>51</v>
      </c>
      <c r="N9" s="12">
        <v>48</v>
      </c>
    </row>
    <row r="10" spans="1:14" x14ac:dyDescent="0.25">
      <c r="B10" s="82">
        <v>4</v>
      </c>
      <c r="C10" s="25" t="s">
        <v>143</v>
      </c>
      <c r="D10" s="25" t="s">
        <v>104</v>
      </c>
      <c r="E10" s="25" t="s">
        <v>33</v>
      </c>
      <c r="F10" s="49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5.1666666666666661</v>
      </c>
      <c r="H10" s="12">
        <f t="shared" si="1"/>
        <v>310</v>
      </c>
      <c r="I10" s="12">
        <v>52</v>
      </c>
      <c r="J10" s="12">
        <v>53</v>
      </c>
      <c r="K10" s="12">
        <v>52</v>
      </c>
      <c r="L10" s="12">
        <v>50</v>
      </c>
      <c r="M10" s="12">
        <v>53</v>
      </c>
      <c r="N10" s="12">
        <v>50</v>
      </c>
    </row>
    <row r="11" spans="1:14" x14ac:dyDescent="0.25">
      <c r="B11" s="82">
        <v>5</v>
      </c>
      <c r="C11" s="25" t="s">
        <v>116</v>
      </c>
      <c r="D11" s="25" t="s">
        <v>104</v>
      </c>
      <c r="E11" s="25" t="s">
        <v>33</v>
      </c>
      <c r="F11" s="49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5.0833333333333339</v>
      </c>
      <c r="H11" s="12">
        <f t="shared" si="1"/>
        <v>305</v>
      </c>
      <c r="I11" s="12">
        <v>55</v>
      </c>
      <c r="J11" s="12">
        <v>52</v>
      </c>
      <c r="K11" s="12">
        <v>53</v>
      </c>
      <c r="L11" s="12">
        <v>50</v>
      </c>
      <c r="M11" s="12">
        <v>49</v>
      </c>
      <c r="N11" s="12">
        <v>46</v>
      </c>
    </row>
    <row r="12" spans="1:14" x14ac:dyDescent="0.25">
      <c r="B12" s="82">
        <v>6</v>
      </c>
      <c r="C12" s="25" t="s">
        <v>112</v>
      </c>
      <c r="D12" s="25" t="s">
        <v>104</v>
      </c>
      <c r="E12" s="25" t="s">
        <v>33</v>
      </c>
      <c r="F12" s="49" t="str">
        <f>LOOKUP(G12,{0;3;4;5;6;7;8;9;10},{"EN APRENDIZAJE";"REFORZAR APRENDIZAJE";"FALTA PRACTICA";"ACEPTABLE";"BUENO";"MUY BUENO";"SOBRESALIENTE";"EXCELENTE"})</f>
        <v>FALTA PRACTICA</v>
      </c>
      <c r="G12" s="12">
        <f t="shared" si="0"/>
        <v>4.7166666666666668</v>
      </c>
      <c r="H12" s="12">
        <f t="shared" si="1"/>
        <v>283</v>
      </c>
      <c r="I12" s="12">
        <v>53</v>
      </c>
      <c r="J12" s="12">
        <v>51</v>
      </c>
      <c r="K12" s="12">
        <v>43</v>
      </c>
      <c r="L12" s="12">
        <v>42</v>
      </c>
      <c r="M12" s="12">
        <v>48</v>
      </c>
      <c r="N12" s="12">
        <v>46</v>
      </c>
    </row>
    <row r="13" spans="1:14" x14ac:dyDescent="0.25">
      <c r="B13" s="82">
        <v>7</v>
      </c>
      <c r="C13" s="25" t="s">
        <v>166</v>
      </c>
      <c r="D13" s="25" t="s">
        <v>127</v>
      </c>
      <c r="E13" s="25" t="s">
        <v>33</v>
      </c>
      <c r="F13" s="49" t="str">
        <f>LOOKUP(G13,{0;3;4;5;6;7;8;9;10},{"EN APRENDIZAJE";"REFORZAR APRENDIZAJE";"FALTA PRACTICA";"ACEPTABLE";"BUENO";"MUY BUENO";"SOBRESALIENTE";"EXCELENTE"})</f>
        <v>FALTA PRACTICA</v>
      </c>
      <c r="G13" s="12">
        <f t="shared" si="0"/>
        <v>4.6166666666666663</v>
      </c>
      <c r="H13" s="12">
        <f t="shared" si="1"/>
        <v>277</v>
      </c>
      <c r="I13" s="12">
        <v>50</v>
      </c>
      <c r="J13" s="12">
        <v>47</v>
      </c>
      <c r="K13" s="12">
        <v>46</v>
      </c>
      <c r="L13" s="12">
        <v>43</v>
      </c>
      <c r="M13" s="12">
        <v>47</v>
      </c>
      <c r="N13" s="12">
        <v>44</v>
      </c>
    </row>
    <row r="14" spans="1:14" x14ac:dyDescent="0.25">
      <c r="B14" s="82">
        <v>8</v>
      </c>
      <c r="C14" s="25" t="s">
        <v>288</v>
      </c>
      <c r="D14" s="25" t="s">
        <v>197</v>
      </c>
      <c r="E14" s="25" t="s">
        <v>35</v>
      </c>
      <c r="F14" s="49" t="str">
        <f>LOOKUP(G14,{0;3;4;5;6;7;8;9;10},{"EN APRENDIZAJE";"REFORZAR APRENDIZAJE";"FALTA PRACTICA";"ACEPTABLE";"BUENO";"MUY BUENO";"SOBRESALIENTE";"EXCELENTE"})</f>
        <v>FALTA PRACTICA</v>
      </c>
      <c r="G14" s="12">
        <f t="shared" si="0"/>
        <v>4.4666666666666668</v>
      </c>
      <c r="H14" s="12">
        <f t="shared" si="1"/>
        <v>268</v>
      </c>
      <c r="I14" s="12">
        <v>48</v>
      </c>
      <c r="J14" s="12">
        <v>44</v>
      </c>
      <c r="K14" s="12">
        <v>40</v>
      </c>
      <c r="L14" s="12">
        <v>40</v>
      </c>
      <c r="M14" s="12">
        <v>50</v>
      </c>
      <c r="N14" s="12">
        <v>46</v>
      </c>
    </row>
    <row r="15" spans="1:14" x14ac:dyDescent="0.25">
      <c r="B15" s="82">
        <v>9</v>
      </c>
      <c r="C15" s="25" t="s">
        <v>290</v>
      </c>
      <c r="D15" s="25" t="s">
        <v>111</v>
      </c>
      <c r="E15" s="25" t="s">
        <v>33</v>
      </c>
      <c r="F15" s="49" t="str">
        <f>LOOKUP(G15,{0;3;4;5;6;7;8;9;10},{"EN APRENDIZAJE";"REFORZAR APRENDIZAJE";"FALTA PRACTICA";"ACEPTABLE";"BUENO";"MUY BUENO";"SOBRESALIENTE";"EXCELENTE"})</f>
        <v>REFORZAR APRENDIZAJE</v>
      </c>
      <c r="G15" s="12">
        <f t="shared" si="0"/>
        <v>3.9833333333333334</v>
      </c>
      <c r="H15" s="12">
        <f t="shared" si="1"/>
        <v>239</v>
      </c>
      <c r="I15" s="12">
        <v>45</v>
      </c>
      <c r="J15" s="12">
        <v>42</v>
      </c>
      <c r="K15" s="12">
        <v>35</v>
      </c>
      <c r="L15" s="12">
        <v>33</v>
      </c>
      <c r="M15" s="12">
        <v>44</v>
      </c>
      <c r="N15" s="12">
        <v>40</v>
      </c>
    </row>
    <row r="16" spans="1:14" x14ac:dyDescent="0.25">
      <c r="B16" s="82">
        <v>10</v>
      </c>
      <c r="C16" s="25" t="s">
        <v>108</v>
      </c>
      <c r="D16" s="25" t="s">
        <v>104</v>
      </c>
      <c r="E16" s="25" t="s">
        <v>33</v>
      </c>
      <c r="F16" s="49" t="str">
        <f>LOOKUP(G16,{0;3;4;5;6;7;8;9;10},{"EN APRENDIZAJE";"REFORZAR APRENDIZAJE";"FALTA PRACTICA";"ACEPTABLE";"BUENO";"MUY BUENO";"SOBRESALIENTE";"EXCELENTE"})</f>
        <v>EN APRENDIZAJE</v>
      </c>
      <c r="G16" s="12">
        <f t="shared" si="0"/>
        <v>0</v>
      </c>
      <c r="H16" s="12">
        <f t="shared" si="1"/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2:14" x14ac:dyDescent="0.25">
      <c r="B17" s="82">
        <v>11</v>
      </c>
      <c r="C17" s="25" t="s">
        <v>109</v>
      </c>
      <c r="D17" s="25" t="s">
        <v>104</v>
      </c>
      <c r="E17" s="25" t="s">
        <v>33</v>
      </c>
      <c r="F17" s="49" t="str">
        <f>LOOKUP(G17,{0;3;4;5;6;7;8;9;10},{"EN APRENDIZAJE";"REFORZAR APRENDIZAJE";"FALTA PRACTICA";"ACEPTABLE";"BUENO";"MUY BUENO";"SOBRESALIENTE";"EXCELENTE"})</f>
        <v>EN APRENDIZAJE</v>
      </c>
      <c r="G17" s="12">
        <f t="shared" si="0"/>
        <v>0</v>
      </c>
      <c r="H17" s="12">
        <f t="shared" si="1"/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2:14" x14ac:dyDescent="0.25">
      <c r="B18" s="82">
        <v>12</v>
      </c>
      <c r="C18" s="25" t="s">
        <v>287</v>
      </c>
      <c r="D18" s="25" t="s">
        <v>201</v>
      </c>
      <c r="E18" s="25" t="s">
        <v>105</v>
      </c>
      <c r="F18" s="49" t="str">
        <f>LOOKUP(G18,{0;3;4;5;6;7;8;9;10},{"EN APRENDIZAJE";"REFORZAR APRENDIZAJE";"FALTA PRACTICA";"ACEPTABLE";"BUENO";"MUY BUENO";"SOBRESALIENTE";"EXCELENTE"})</f>
        <v>EN APRENDIZAJE</v>
      </c>
      <c r="G18" s="12">
        <f t="shared" si="0"/>
        <v>0</v>
      </c>
      <c r="H18" s="12">
        <f t="shared" si="1"/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</sheetData>
  <sortState ref="C7:N16">
    <sortCondition ref="F7:F16" customList="EXCELENTE,SOBRE SALIENTE,MUY BUENO,BUENO,ACEPTABLE,FALTA PRACTICA,REFORZAR APRENDIZAJE,EN APRENDIZAJE"/>
    <sortCondition ref="C7:C16"/>
  </sortState>
  <mergeCells count="7"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55118110236220474" right="0.43307086614173229" top="0.74803149606299213" bottom="0.74803149606299213" header="0.31496062992125984" footer="0.31496062992125984"/>
  <pageSetup scale="90"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80" zoomScaleNormal="80" workbookViewId="0">
      <selection activeCell="E12" sqref="E12"/>
    </sheetView>
  </sheetViews>
  <sheetFormatPr baseColWidth="10" defaultColWidth="11.42578125" defaultRowHeight="15" x14ac:dyDescent="0.25"/>
  <cols>
    <col min="2" max="2" width="6.42578125" bestFit="1" customWidth="1"/>
    <col min="3" max="3" width="35" bestFit="1" customWidth="1"/>
    <col min="4" max="4" width="27.28515625" customWidth="1"/>
    <col min="5" max="5" width="19.85546875" customWidth="1"/>
    <col min="6" max="6" width="22.7109375" bestFit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101"/>
      <c r="I1" s="10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57"/>
      <c r="C4" s="57"/>
      <c r="D4" s="57"/>
      <c r="E4" s="57"/>
      <c r="F4" s="57"/>
      <c r="G4" s="6"/>
      <c r="I4" s="18" t="s">
        <v>18</v>
      </c>
      <c r="J4" s="111"/>
      <c r="K4" s="111"/>
      <c r="L4" s="111"/>
      <c r="M4" s="111"/>
      <c r="N4" s="112"/>
    </row>
    <row r="5" spans="1:14" ht="30.95" customHeight="1" thickBot="1" x14ac:dyDescent="0.3">
      <c r="C5" s="102" t="s">
        <v>70</v>
      </c>
      <c r="D5" s="102"/>
      <c r="E5" s="102"/>
      <c r="F5" s="102"/>
      <c r="I5" s="108"/>
      <c r="J5" s="110"/>
      <c r="K5" s="108"/>
      <c r="L5" s="110"/>
      <c r="M5" s="108"/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5">
        <v>1</v>
      </c>
      <c r="C7" s="5" t="s">
        <v>174</v>
      </c>
      <c r="D7" s="5" t="s">
        <v>28</v>
      </c>
      <c r="E7" s="5" t="s">
        <v>33</v>
      </c>
      <c r="F7" s="3" t="str">
        <f>LOOKUP(G7,{0;3;4;5;6;7;8;9;10},{"EN APRENDIZAJE";"REFORZAR APRENDIZAJE";"FALTA PRACTICA";"ACEPTABLE";"BUENO";"MUY BUENO";"SOBRESALIENTE";"EXCELENTE"})</f>
        <v>EN APRENDIZAJE</v>
      </c>
      <c r="G7" s="12">
        <f t="shared" ref="G7" si="0">AVERAGE(I7:N7)/10</f>
        <v>0</v>
      </c>
      <c r="H7" s="12">
        <f t="shared" ref="H7" si="1">SUM(I7:N7)</f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</sheetData>
  <mergeCells count="8">
    <mergeCell ref="B1:I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N18"/>
  <sheetViews>
    <sheetView zoomScale="90" zoomScaleNormal="90" workbookViewId="0">
      <selection activeCell="B1" sqref="B1:G18"/>
    </sheetView>
  </sheetViews>
  <sheetFormatPr baseColWidth="10" defaultColWidth="11.42578125" defaultRowHeight="15" x14ac:dyDescent="0.25"/>
  <cols>
    <col min="2" max="2" width="6.42578125" bestFit="1" customWidth="1"/>
    <col min="3" max="3" width="37.85546875" customWidth="1"/>
    <col min="4" max="4" width="19.140625" customWidth="1"/>
    <col min="5" max="5" width="12.285156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0"/>
      <c r="I1" s="80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324</v>
      </c>
      <c r="K4" s="111"/>
      <c r="L4" s="111"/>
      <c r="M4" s="111"/>
      <c r="N4" s="112"/>
    </row>
    <row r="5" spans="1:14" ht="30.95" customHeight="1" thickBot="1" x14ac:dyDescent="0.3">
      <c r="C5" s="102" t="s">
        <v>13</v>
      </c>
      <c r="D5" s="102"/>
      <c r="E5" s="102"/>
      <c r="F5" s="102"/>
      <c r="I5" s="108" t="s">
        <v>325</v>
      </c>
      <c r="J5" s="110"/>
      <c r="K5" s="108" t="s">
        <v>330</v>
      </c>
      <c r="L5" s="110"/>
      <c r="M5" s="108" t="s">
        <v>327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88" t="s">
        <v>117</v>
      </c>
      <c r="D7" s="5" t="s">
        <v>104</v>
      </c>
      <c r="E7" s="5" t="s">
        <v>33</v>
      </c>
      <c r="F7" s="49" t="str">
        <f>LOOKUP(G7,{0;3;4;5;6;7;8;9;10},{"EN APRENDIZAJE";"REFORZAR APRENDIZAJE";"FALTA PRACTICA";"ACEPTABLE";"BUENO";"MUY BUENO";"SOBRESALIENTE";"EXCELENTE"})</f>
        <v>ACEPTABLE</v>
      </c>
      <c r="G7" s="8">
        <f t="shared" ref="G7:G18" si="0">AVERAGE(I7:N7)/10</f>
        <v>5.4166666666666661</v>
      </c>
      <c r="H7" s="12">
        <f t="shared" ref="H7:H18" si="1">SUM(I7:N7)</f>
        <v>325</v>
      </c>
      <c r="I7" s="12">
        <v>57</v>
      </c>
      <c r="J7" s="12">
        <v>55</v>
      </c>
      <c r="K7" s="12">
        <v>53</v>
      </c>
      <c r="L7" s="12">
        <v>51</v>
      </c>
      <c r="M7" s="12">
        <v>55</v>
      </c>
      <c r="N7" s="12">
        <v>54</v>
      </c>
    </row>
    <row r="8" spans="1:14" x14ac:dyDescent="0.25">
      <c r="B8" s="83">
        <v>2</v>
      </c>
      <c r="C8" s="88" t="s">
        <v>299</v>
      </c>
      <c r="D8" s="5" t="s">
        <v>104</v>
      </c>
      <c r="E8" s="5" t="s">
        <v>33</v>
      </c>
      <c r="F8" s="49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5.2</v>
      </c>
      <c r="H8" s="12">
        <f t="shared" si="1"/>
        <v>312</v>
      </c>
      <c r="I8" s="12">
        <v>55</v>
      </c>
      <c r="J8" s="12">
        <v>52</v>
      </c>
      <c r="K8" s="12">
        <v>50</v>
      </c>
      <c r="L8" s="12">
        <v>49</v>
      </c>
      <c r="M8" s="12">
        <v>54</v>
      </c>
      <c r="N8" s="12">
        <v>52</v>
      </c>
    </row>
    <row r="9" spans="1:14" x14ac:dyDescent="0.25">
      <c r="B9" s="83">
        <v>3</v>
      </c>
      <c r="C9" s="88" t="s">
        <v>293</v>
      </c>
      <c r="D9" s="5" t="s">
        <v>190</v>
      </c>
      <c r="E9" s="5" t="s">
        <v>33</v>
      </c>
      <c r="F9" s="49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5.1166666666666663</v>
      </c>
      <c r="H9" s="12">
        <f t="shared" si="1"/>
        <v>307</v>
      </c>
      <c r="I9" s="12">
        <v>56</v>
      </c>
      <c r="J9" s="12">
        <v>56</v>
      </c>
      <c r="K9" s="12">
        <v>52</v>
      </c>
      <c r="L9" s="12">
        <v>50</v>
      </c>
      <c r="M9" s="12">
        <v>49</v>
      </c>
      <c r="N9" s="12">
        <v>44</v>
      </c>
    </row>
    <row r="10" spans="1:14" x14ac:dyDescent="0.25">
      <c r="B10" s="83">
        <v>4</v>
      </c>
      <c r="C10" s="88" t="s">
        <v>295</v>
      </c>
      <c r="D10" s="5" t="s">
        <v>125</v>
      </c>
      <c r="E10" s="5" t="s">
        <v>33</v>
      </c>
      <c r="F10" s="49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5.1166666666666663</v>
      </c>
      <c r="H10" s="12">
        <f t="shared" si="1"/>
        <v>307</v>
      </c>
      <c r="I10" s="12">
        <v>56</v>
      </c>
      <c r="J10" s="12">
        <v>55</v>
      </c>
      <c r="K10" s="12">
        <v>47</v>
      </c>
      <c r="L10" s="12">
        <v>45</v>
      </c>
      <c r="M10" s="12">
        <v>53</v>
      </c>
      <c r="N10" s="12">
        <v>51</v>
      </c>
    </row>
    <row r="11" spans="1:14" x14ac:dyDescent="0.25">
      <c r="B11" s="83">
        <v>5</v>
      </c>
      <c r="C11" s="88" t="s">
        <v>296</v>
      </c>
      <c r="D11" s="5" t="s">
        <v>224</v>
      </c>
      <c r="E11" s="5" t="s">
        <v>33</v>
      </c>
      <c r="F11" s="49" t="str">
        <f>LOOKUP(G11,{0;3;4;5;6;7;8;9;10},{"EN APRENDIZAJE";"REFORZAR APRENDIZAJE";"FALTA PRACTICA";"ACEPTABLE";"BUENO";"MUY BUENO";"SOBRESALIENTE";"EXCELENTE"})</f>
        <v>ACEPTABLE</v>
      </c>
      <c r="G11" s="8">
        <f t="shared" si="0"/>
        <v>5.0833333333333339</v>
      </c>
      <c r="H11" s="12">
        <f t="shared" si="1"/>
        <v>305</v>
      </c>
      <c r="I11" s="12">
        <v>51</v>
      </c>
      <c r="J11" s="12">
        <v>52</v>
      </c>
      <c r="K11" s="12">
        <v>51</v>
      </c>
      <c r="L11" s="12">
        <v>50</v>
      </c>
      <c r="M11" s="12">
        <v>51</v>
      </c>
      <c r="N11" s="12">
        <v>50</v>
      </c>
    </row>
    <row r="12" spans="1:14" x14ac:dyDescent="0.25">
      <c r="B12" s="83">
        <v>6</v>
      </c>
      <c r="C12" s="88" t="s">
        <v>167</v>
      </c>
      <c r="D12" s="5" t="s">
        <v>118</v>
      </c>
      <c r="E12" s="5" t="s">
        <v>33</v>
      </c>
      <c r="F12" s="49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4.6833333333333336</v>
      </c>
      <c r="H12" s="12">
        <f t="shared" si="1"/>
        <v>281</v>
      </c>
      <c r="I12" s="12">
        <v>48</v>
      </c>
      <c r="J12" s="12">
        <v>46</v>
      </c>
      <c r="K12" s="12">
        <v>46</v>
      </c>
      <c r="L12" s="12">
        <v>44</v>
      </c>
      <c r="M12" s="12">
        <v>50</v>
      </c>
      <c r="N12" s="12">
        <v>47</v>
      </c>
    </row>
    <row r="13" spans="1:14" x14ac:dyDescent="0.25">
      <c r="B13" s="83">
        <v>7</v>
      </c>
      <c r="C13" s="88" t="s">
        <v>292</v>
      </c>
      <c r="D13" s="5" t="s">
        <v>224</v>
      </c>
      <c r="E13" s="5" t="s">
        <v>33</v>
      </c>
      <c r="F13" s="49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4.6166666666666663</v>
      </c>
      <c r="H13" s="12">
        <f t="shared" si="1"/>
        <v>277</v>
      </c>
      <c r="I13" s="12">
        <v>51</v>
      </c>
      <c r="J13" s="12">
        <v>49</v>
      </c>
      <c r="K13" s="12">
        <v>45</v>
      </c>
      <c r="L13" s="12">
        <v>43</v>
      </c>
      <c r="M13" s="12">
        <v>46</v>
      </c>
      <c r="N13" s="12">
        <v>43</v>
      </c>
    </row>
    <row r="14" spans="1:14" x14ac:dyDescent="0.25">
      <c r="B14" s="83">
        <v>8</v>
      </c>
      <c r="C14" s="88" t="s">
        <v>168</v>
      </c>
      <c r="D14" s="5" t="s">
        <v>120</v>
      </c>
      <c r="E14" s="5" t="s">
        <v>33</v>
      </c>
      <c r="F14" s="49" t="str">
        <f>LOOKUP(G14,{0;3;4;5;6;7;8;9;10},{"EN APRENDIZAJE";"REFORZAR APRENDIZAJE";"FALTA PRACTICA";"ACEPTABLE";"BUENO";"MUY BUENO";"SOBRESALIENTE";"EXCELENTE"})</f>
        <v>FALTA PRACTICA</v>
      </c>
      <c r="G14" s="8">
        <f t="shared" si="0"/>
        <v>4.5333333333333332</v>
      </c>
      <c r="H14" s="12">
        <f t="shared" si="1"/>
        <v>272</v>
      </c>
      <c r="I14" s="12">
        <v>49</v>
      </c>
      <c r="J14" s="12">
        <v>47</v>
      </c>
      <c r="K14" s="12">
        <v>45</v>
      </c>
      <c r="L14" s="12">
        <v>42</v>
      </c>
      <c r="M14" s="12">
        <v>47</v>
      </c>
      <c r="N14" s="12">
        <v>42</v>
      </c>
    </row>
    <row r="15" spans="1:14" x14ac:dyDescent="0.25">
      <c r="B15" s="83">
        <v>9</v>
      </c>
      <c r="C15" s="88" t="s">
        <v>298</v>
      </c>
      <c r="D15" s="5" t="s">
        <v>29</v>
      </c>
      <c r="E15" s="5" t="s">
        <v>33</v>
      </c>
      <c r="F15" s="49" t="str">
        <f>LOOKUP(G15,{0;3;4;5;6;7;8;9;10},{"EN APRENDIZAJE";"REFORZAR APRENDIZAJE";"FALTA PRACTICA";"ACEPTABLE";"BUENO";"MUY BUENO";"SOBRESALIENTE";"EXCELENTE"})</f>
        <v>FALTA PRACTICA</v>
      </c>
      <c r="G15" s="8">
        <f t="shared" si="0"/>
        <v>4.4833333333333334</v>
      </c>
      <c r="H15" s="12">
        <f t="shared" si="1"/>
        <v>269</v>
      </c>
      <c r="I15" s="12">
        <v>49</v>
      </c>
      <c r="J15" s="12">
        <v>48</v>
      </c>
      <c r="K15" s="12">
        <v>43</v>
      </c>
      <c r="L15" s="12">
        <v>42</v>
      </c>
      <c r="M15" s="12">
        <v>45</v>
      </c>
      <c r="N15" s="12">
        <v>42</v>
      </c>
    </row>
    <row r="16" spans="1:14" x14ac:dyDescent="0.25">
      <c r="B16" s="83">
        <v>10</v>
      </c>
      <c r="C16" s="88" t="s">
        <v>297</v>
      </c>
      <c r="D16" s="5" t="s">
        <v>190</v>
      </c>
      <c r="E16" s="5" t="s">
        <v>33</v>
      </c>
      <c r="F16" s="49" t="str">
        <f>LOOKUP(G16,{0;3;4;5;6;7;8;9;10},{"EN APRENDIZAJE";"REFORZAR APRENDIZAJE";"FALTA PRACTICA";"ACEPTABLE";"BUENO";"MUY BUENO";"SOBRESALIENTE";"EXCELENTE"})</f>
        <v>FALTA PRACTICA</v>
      </c>
      <c r="G16" s="8">
        <f t="shared" si="0"/>
        <v>4.4000000000000004</v>
      </c>
      <c r="H16" s="12">
        <f t="shared" si="1"/>
        <v>264</v>
      </c>
      <c r="I16" s="12">
        <v>48</v>
      </c>
      <c r="J16" s="12">
        <v>40</v>
      </c>
      <c r="K16" s="12">
        <v>42</v>
      </c>
      <c r="L16" s="12">
        <v>41</v>
      </c>
      <c r="M16" s="12">
        <v>48</v>
      </c>
      <c r="N16" s="12">
        <v>45</v>
      </c>
    </row>
    <row r="17" spans="2:14" x14ac:dyDescent="0.25">
      <c r="B17" s="83">
        <v>11</v>
      </c>
      <c r="C17" s="87" t="s">
        <v>300</v>
      </c>
      <c r="D17" s="5" t="s">
        <v>190</v>
      </c>
      <c r="E17" s="5" t="s">
        <v>33</v>
      </c>
      <c r="F17" s="49" t="str">
        <f>LOOKUP(G17,{0;3;4;5;6;7;8;9;10},{"EN APRENDIZAJE";"REFORZAR APRENDIZAJE";"FALTA PRACTICA";"ACEPTABLE";"BUENO";"MUY BUENO";"SOBRESALIENTE";"EXCELENTE"})</f>
        <v>FALTA PRACTICA</v>
      </c>
      <c r="G17" s="8">
        <f t="shared" si="0"/>
        <v>4.0666666666666664</v>
      </c>
      <c r="H17" s="12">
        <f t="shared" si="1"/>
        <v>244</v>
      </c>
      <c r="I17" s="12">
        <v>45</v>
      </c>
      <c r="J17" s="12">
        <v>42</v>
      </c>
      <c r="K17" s="12">
        <v>37</v>
      </c>
      <c r="L17" s="12">
        <v>40</v>
      </c>
      <c r="M17" s="12">
        <v>39</v>
      </c>
      <c r="N17" s="12">
        <v>41</v>
      </c>
    </row>
    <row r="18" spans="2:14" x14ac:dyDescent="0.25">
      <c r="B18" s="83">
        <v>12</v>
      </c>
      <c r="C18" s="87" t="s">
        <v>294</v>
      </c>
      <c r="D18" s="5" t="s">
        <v>29</v>
      </c>
      <c r="E18" s="5" t="s">
        <v>33</v>
      </c>
      <c r="F18" s="49" t="str">
        <f>LOOKUP(G18,{0;3;4;5;6;7;8;9;10},{"EN APRENDIZAJE";"REFORZAR APRENDIZAJE";"FALTA PRACTICA";"ACEPTABLE";"BUENO";"MUY BUENO";"SOBRESALIENTE";"EXCELENTE"})</f>
        <v>REFORZAR APRENDIZAJE</v>
      </c>
      <c r="G18" s="8">
        <f t="shared" si="0"/>
        <v>3.7333333333333334</v>
      </c>
      <c r="H18" s="12">
        <f t="shared" si="1"/>
        <v>224</v>
      </c>
      <c r="I18" s="12">
        <v>38</v>
      </c>
      <c r="J18" s="12">
        <v>36</v>
      </c>
      <c r="K18" s="12">
        <v>36</v>
      </c>
      <c r="L18" s="12">
        <v>35</v>
      </c>
      <c r="M18" s="12">
        <v>41</v>
      </c>
      <c r="N18" s="12">
        <v>38</v>
      </c>
    </row>
  </sheetData>
  <autoFilter ref="C6:N18">
    <sortState ref="C7:N18">
      <sortCondition descending="1" ref="H6:H18"/>
    </sortState>
  </autoFilter>
  <sortState ref="C7:N13">
    <sortCondition ref="F7:F13" customList="EXCELENTE,SOBRE SALIENTE,MUY BUENO,BUENO,ACEPTABLE,FALTA PRACTICA,REFORZAR APRENDIZAJE,EN APRENDIZAJE"/>
    <sortCondition ref="C7:C13"/>
  </sortState>
  <mergeCells count="8">
    <mergeCell ref="B1:G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9.7109375" bestFit="1" customWidth="1"/>
    <col min="4" max="4" width="17.28515625" customWidth="1"/>
    <col min="5" max="5" width="15.285156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0"/>
      <c r="I1" s="80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76"/>
      <c r="C4" s="76"/>
      <c r="D4" s="76"/>
      <c r="E4" s="76"/>
      <c r="F4" s="76"/>
      <c r="G4" s="6"/>
      <c r="I4" s="18" t="s">
        <v>18</v>
      </c>
      <c r="J4" s="111" t="s">
        <v>334</v>
      </c>
      <c r="K4" s="111"/>
      <c r="L4" s="111"/>
      <c r="M4" s="111"/>
      <c r="N4" s="112"/>
    </row>
    <row r="5" spans="1:14" ht="30.95" customHeight="1" thickBot="1" x14ac:dyDescent="0.3">
      <c r="C5" s="102" t="s">
        <v>183</v>
      </c>
      <c r="D5" s="102"/>
      <c r="E5" s="102"/>
      <c r="F5" s="102"/>
      <c r="I5" s="108" t="s">
        <v>325</v>
      </c>
      <c r="J5" s="110"/>
      <c r="K5" s="108" t="s">
        <v>330</v>
      </c>
      <c r="L5" s="110"/>
      <c r="M5" s="108" t="s">
        <v>327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3">
        <v>1</v>
      </c>
      <c r="C7" s="88" t="s">
        <v>184</v>
      </c>
      <c r="D7" s="5" t="s">
        <v>217</v>
      </c>
      <c r="E7" s="5" t="s">
        <v>35</v>
      </c>
      <c r="F7" s="49" t="str">
        <f>LOOKUP(G7,{0;3;4;5;6;7;8;9;10},{"EN APRENDIZAJE";"REFORZAR APRENDIZAJE";"FALTA PRACTICA";"ACEPTABLE";"BUENO";"MUY BUENO";"SOBRESALIENTE";"EXCELENTE"})</f>
        <v>FALTA PRACTICA</v>
      </c>
      <c r="G7" s="8">
        <f t="shared" ref="G7" si="0">AVERAGE(I7:N7)/10</f>
        <v>4.0333333333333332</v>
      </c>
      <c r="H7" s="12">
        <f t="shared" ref="H7" si="1">SUM(I7:N7)</f>
        <v>242</v>
      </c>
      <c r="I7" s="12">
        <v>41</v>
      </c>
      <c r="J7" s="12">
        <v>44</v>
      </c>
      <c r="K7" s="12">
        <v>39</v>
      </c>
      <c r="L7" s="12">
        <v>40</v>
      </c>
      <c r="M7" s="12">
        <v>40</v>
      </c>
      <c r="N7" s="12">
        <v>38</v>
      </c>
    </row>
  </sheetData>
  <mergeCells count="8">
    <mergeCell ref="B1:G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N20"/>
  <sheetViews>
    <sheetView topLeftCell="B1" zoomScale="90" zoomScaleNormal="90" workbookViewId="0">
      <selection activeCell="B1" sqref="B1:G19"/>
    </sheetView>
  </sheetViews>
  <sheetFormatPr baseColWidth="10" defaultColWidth="11.42578125" defaultRowHeight="15" x14ac:dyDescent="0.25"/>
  <cols>
    <col min="2" max="2" width="6.42578125" bestFit="1" customWidth="1"/>
    <col min="3" max="3" width="39.28515625" customWidth="1"/>
    <col min="4" max="4" width="19" customWidth="1"/>
    <col min="5" max="5" width="9.42578125" customWidth="1"/>
    <col min="6" max="6" width="0.28515625" customWidth="1"/>
    <col min="7" max="7" width="15.1406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80"/>
      <c r="G1" s="80"/>
      <c r="H1" s="80"/>
      <c r="I1" s="80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71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52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>
        <v>32</v>
      </c>
      <c r="L6" s="1" t="s">
        <v>11</v>
      </c>
      <c r="M6" s="1" t="s">
        <v>10</v>
      </c>
      <c r="N6" s="1" t="s">
        <v>11</v>
      </c>
    </row>
    <row r="7" spans="1:14" x14ac:dyDescent="0.25">
      <c r="B7" s="58">
        <v>1</v>
      </c>
      <c r="C7" s="85" t="s">
        <v>170</v>
      </c>
      <c r="D7" s="61" t="s">
        <v>127</v>
      </c>
      <c r="E7" s="61" t="s">
        <v>33</v>
      </c>
      <c r="F7" s="49" t="str">
        <f>LOOKUP(G7,{0;3;4;5;6;7;8;9;10},{"EN APRENDIZAJE";"REFORZAR APRENDIZAJE";"FALTA PRACTICA";"ACEPTABLE";"BUENO";"MUY BUENO";"SOBRESALIENTE";"EXCELENTE"})</f>
        <v>BUENO</v>
      </c>
      <c r="G7" s="8">
        <f t="shared" ref="G7:G19" si="0">AVERAGE(I7:N7)/10</f>
        <v>6.3666666666666663</v>
      </c>
      <c r="H7" s="12">
        <f t="shared" ref="H7:H19" si="1">SUM(I7:N7)</f>
        <v>382</v>
      </c>
      <c r="I7" s="12">
        <v>63</v>
      </c>
      <c r="J7" s="12">
        <v>60</v>
      </c>
      <c r="K7" s="12">
        <v>62</v>
      </c>
      <c r="L7" s="12">
        <v>59</v>
      </c>
      <c r="M7" s="12">
        <v>70</v>
      </c>
      <c r="N7" s="12">
        <v>68</v>
      </c>
    </row>
    <row r="8" spans="1:14" x14ac:dyDescent="0.25">
      <c r="B8" s="58">
        <v>2</v>
      </c>
      <c r="C8" s="85" t="s">
        <v>306</v>
      </c>
      <c r="D8" s="61" t="s">
        <v>104</v>
      </c>
      <c r="E8" s="61" t="s">
        <v>33</v>
      </c>
      <c r="F8" s="49" t="str">
        <f>LOOKUP(G8,{0;3;4;5;6;7;8;9;10},{"EN APRENDIZAJE";"REFORZAR APRENDIZAJE";"FALTA PRACTICA";"ACEPTABLE";"BUENO";"MUY BUENO";"SOBRESALIENTE";"EXCELENTE"})</f>
        <v>ACEPTABLE</v>
      </c>
      <c r="G8" s="8">
        <f t="shared" si="0"/>
        <v>5.2333333333333334</v>
      </c>
      <c r="H8" s="12">
        <f t="shared" si="1"/>
        <v>314</v>
      </c>
      <c r="I8" s="12">
        <v>55</v>
      </c>
      <c r="J8" s="12">
        <v>48</v>
      </c>
      <c r="K8" s="12">
        <v>55</v>
      </c>
      <c r="L8" s="12">
        <v>49</v>
      </c>
      <c r="M8" s="12">
        <v>55</v>
      </c>
      <c r="N8" s="12">
        <v>52</v>
      </c>
    </row>
    <row r="9" spans="1:14" x14ac:dyDescent="0.25">
      <c r="B9" s="58">
        <v>3</v>
      </c>
      <c r="C9" s="86" t="s">
        <v>307</v>
      </c>
      <c r="D9" s="23" t="s">
        <v>224</v>
      </c>
      <c r="E9" s="23" t="s">
        <v>33</v>
      </c>
      <c r="F9" s="49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5.1833333333333336</v>
      </c>
      <c r="H9" s="12">
        <f t="shared" si="1"/>
        <v>311</v>
      </c>
      <c r="I9" s="12">
        <v>50</v>
      </c>
      <c r="J9" s="12">
        <v>47</v>
      </c>
      <c r="K9" s="12">
        <v>58</v>
      </c>
      <c r="L9" s="12">
        <v>54</v>
      </c>
      <c r="M9" s="12">
        <v>52</v>
      </c>
      <c r="N9" s="12">
        <v>50</v>
      </c>
    </row>
    <row r="10" spans="1:14" x14ac:dyDescent="0.25">
      <c r="B10" s="59">
        <v>4</v>
      </c>
      <c r="C10" s="86" t="s">
        <v>169</v>
      </c>
      <c r="D10" s="23" t="s">
        <v>127</v>
      </c>
      <c r="E10" s="23" t="s">
        <v>33</v>
      </c>
      <c r="F10" s="49" t="str">
        <f>LOOKUP(G10,{0;3;4;5;6;7;8;9;10},{"EN APRENDIZAJE";"REFORZAR APRENDIZAJE";"FALTA PRACTICA";"ACEPTABLE";"BUENO";"MUY BUENO";"SOBRESALIENTE";"EXCELENTE"})</f>
        <v>FALTA PRACTICA</v>
      </c>
      <c r="G10" s="8">
        <f t="shared" si="0"/>
        <v>4.9666666666666668</v>
      </c>
      <c r="H10" s="12">
        <f t="shared" si="1"/>
        <v>298</v>
      </c>
      <c r="I10" s="12">
        <v>47</v>
      </c>
      <c r="J10" s="12">
        <v>42</v>
      </c>
      <c r="K10" s="12">
        <v>52</v>
      </c>
      <c r="L10" s="12">
        <v>45</v>
      </c>
      <c r="M10" s="12">
        <v>60</v>
      </c>
      <c r="N10" s="12">
        <v>52</v>
      </c>
    </row>
    <row r="11" spans="1:14" x14ac:dyDescent="0.25">
      <c r="B11" s="59">
        <v>5</v>
      </c>
      <c r="C11" s="86" t="s">
        <v>308</v>
      </c>
      <c r="D11" s="23" t="s">
        <v>125</v>
      </c>
      <c r="E11" s="23" t="s">
        <v>33</v>
      </c>
      <c r="F11" s="49" t="str">
        <f>LOOKUP(G11,{0;3;4;5;6;7;8;9;10},{"EN APRENDIZAJE";"REFORZAR APRENDIZAJE";"FALTA PRACTICA";"ACEPTABLE";"BUENO";"MUY BUENO";"SOBRESALIENTE";"EXCELENTE"})</f>
        <v>FALTA PRACTICA</v>
      </c>
      <c r="G11" s="8">
        <f t="shared" si="0"/>
        <v>4.6333333333333337</v>
      </c>
      <c r="H11" s="12">
        <f t="shared" si="1"/>
        <v>278</v>
      </c>
      <c r="I11" s="12">
        <v>43</v>
      </c>
      <c r="J11" s="12">
        <v>45</v>
      </c>
      <c r="K11" s="12">
        <v>48</v>
      </c>
      <c r="L11" s="12">
        <v>48</v>
      </c>
      <c r="M11" s="12">
        <v>46</v>
      </c>
      <c r="N11" s="12">
        <v>48</v>
      </c>
    </row>
    <row r="12" spans="1:14" x14ac:dyDescent="0.25">
      <c r="B12" s="59">
        <v>6</v>
      </c>
      <c r="C12" s="86" t="s">
        <v>171</v>
      </c>
      <c r="D12" s="23" t="s">
        <v>127</v>
      </c>
      <c r="E12" s="23" t="s">
        <v>33</v>
      </c>
      <c r="F12" s="49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4.6166666666666663</v>
      </c>
      <c r="H12" s="12">
        <f t="shared" si="1"/>
        <v>277</v>
      </c>
      <c r="I12" s="12">
        <v>46</v>
      </c>
      <c r="J12" s="12">
        <v>41</v>
      </c>
      <c r="K12" s="12">
        <v>47</v>
      </c>
      <c r="L12" s="12">
        <v>42</v>
      </c>
      <c r="M12" s="12">
        <v>51</v>
      </c>
      <c r="N12" s="12">
        <v>50</v>
      </c>
    </row>
    <row r="13" spans="1:14" x14ac:dyDescent="0.25">
      <c r="B13" s="59">
        <v>7</v>
      </c>
      <c r="C13" s="86" t="s">
        <v>113</v>
      </c>
      <c r="D13" s="23" t="s">
        <v>104</v>
      </c>
      <c r="E13" s="23" t="s">
        <v>33</v>
      </c>
      <c r="F13" s="49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4.2666666666666666</v>
      </c>
      <c r="H13" s="12">
        <f t="shared" si="1"/>
        <v>256</v>
      </c>
      <c r="I13" s="12">
        <v>43</v>
      </c>
      <c r="J13" s="12">
        <v>34</v>
      </c>
      <c r="K13" s="12">
        <v>49</v>
      </c>
      <c r="L13" s="12">
        <v>39</v>
      </c>
      <c r="M13" s="12">
        <v>49</v>
      </c>
      <c r="N13" s="12">
        <v>42</v>
      </c>
    </row>
    <row r="14" spans="1:14" x14ac:dyDescent="0.25">
      <c r="B14" s="58">
        <v>8</v>
      </c>
      <c r="C14" s="86" t="s">
        <v>172</v>
      </c>
      <c r="D14" s="23" t="s">
        <v>125</v>
      </c>
      <c r="E14" s="23" t="s">
        <v>33</v>
      </c>
      <c r="F14" s="49" t="str">
        <f>LOOKUP(G14,{0;3;4;5;6;7;8;9;10},{"EN APRENDIZAJE";"REFORZAR APRENDIZAJE";"FALTA PRACTICA";"ACEPTABLE";"BUENO";"MUY BUENO";"SOBRESALIENTE";"EXCELENTE"})</f>
        <v>REFORZAR APRENDIZAJE</v>
      </c>
      <c r="G14" s="8">
        <f t="shared" si="0"/>
        <v>3.8666666666666663</v>
      </c>
      <c r="H14" s="12">
        <f t="shared" si="1"/>
        <v>232</v>
      </c>
      <c r="I14" s="12">
        <v>37</v>
      </c>
      <c r="J14" s="12">
        <v>35</v>
      </c>
      <c r="K14" s="12">
        <v>35</v>
      </c>
      <c r="L14" s="12">
        <v>33</v>
      </c>
      <c r="M14" s="12">
        <v>46</v>
      </c>
      <c r="N14" s="12">
        <v>46</v>
      </c>
    </row>
    <row r="15" spans="1:14" x14ac:dyDescent="0.25">
      <c r="B15" s="59">
        <v>9</v>
      </c>
      <c r="C15" s="86" t="s">
        <v>303</v>
      </c>
      <c r="D15" s="23" t="s">
        <v>224</v>
      </c>
      <c r="E15" s="23" t="s">
        <v>33</v>
      </c>
      <c r="F15" s="49" t="str">
        <f>LOOKUP(G15,{0;3;4;5;6;7;8;9;10},{"EN APRENDIZAJE";"REFORZAR APRENDIZAJE";"FALTA PRACTICA";"ACEPTABLE";"BUENO";"MUY BUENO";"SOBRESALIENTE";"EXCELENTE"})</f>
        <v>REFORZAR APRENDIZAJE</v>
      </c>
      <c r="G15" s="8">
        <f t="shared" si="0"/>
        <v>3.1833333333333331</v>
      </c>
      <c r="H15" s="12">
        <f t="shared" si="1"/>
        <v>191</v>
      </c>
      <c r="I15" s="12">
        <v>30</v>
      </c>
      <c r="J15" s="12">
        <v>20</v>
      </c>
      <c r="K15" s="12">
        <v>44</v>
      </c>
      <c r="L15" s="12">
        <v>32</v>
      </c>
      <c r="M15" s="12">
        <v>32</v>
      </c>
      <c r="N15" s="12">
        <v>33</v>
      </c>
    </row>
    <row r="16" spans="1:14" x14ac:dyDescent="0.25">
      <c r="B16" s="59">
        <v>10</v>
      </c>
      <c r="C16" s="86" t="s">
        <v>302</v>
      </c>
      <c r="D16" s="23" t="s">
        <v>201</v>
      </c>
      <c r="E16" s="23" t="s">
        <v>105</v>
      </c>
      <c r="F16" s="49" t="str">
        <f>LOOKUP(G16,{0;3;4;5;6;7;8;9;10},{"EN APRENDIZAJE";"REFORZAR APRENDIZAJE";"FALTA PRACTICA";"ACEPTABLE";"BUENO";"MUY BUENO";"SOBRESALIENTE";"EXCELENTE"})</f>
        <v>REFORZAR APRENDIZAJE</v>
      </c>
      <c r="G16" s="8">
        <f t="shared" si="0"/>
        <v>3.0666666666666669</v>
      </c>
      <c r="H16" s="12">
        <f t="shared" si="1"/>
        <v>184</v>
      </c>
      <c r="I16" s="12">
        <v>28</v>
      </c>
      <c r="J16" s="12">
        <v>20</v>
      </c>
      <c r="K16" s="12">
        <v>38</v>
      </c>
      <c r="L16" s="12">
        <v>28</v>
      </c>
      <c r="M16" s="12">
        <v>39</v>
      </c>
      <c r="N16" s="12">
        <v>31</v>
      </c>
    </row>
    <row r="17" spans="2:14" x14ac:dyDescent="0.25">
      <c r="B17" s="58">
        <v>11</v>
      </c>
      <c r="C17" s="23" t="s">
        <v>304</v>
      </c>
      <c r="D17" s="23" t="s">
        <v>201</v>
      </c>
      <c r="E17" s="23" t="s">
        <v>105</v>
      </c>
      <c r="F17" s="49" t="str">
        <f>LOOKUP(G17,{0;3;4;5;6;7;8;9;10},{"EN APRENDIZAJE";"REFORZAR APRENDIZAJE";"FALTA PRACTICA";"ACEPTABLE";"BUENO";"MUY BUENO";"SOBRESALIENTE";"EXCELENTE"})</f>
        <v>EN APRENDIZAJE</v>
      </c>
      <c r="G17" s="8">
        <f t="shared" si="0"/>
        <v>2.8166666666666669</v>
      </c>
      <c r="H17" s="12">
        <f t="shared" si="1"/>
        <v>169</v>
      </c>
      <c r="I17" s="12">
        <v>25</v>
      </c>
      <c r="J17" s="12">
        <v>18</v>
      </c>
      <c r="K17" s="12">
        <v>32</v>
      </c>
      <c r="L17" s="12">
        <v>23</v>
      </c>
      <c r="M17" s="12">
        <v>41</v>
      </c>
      <c r="N17" s="12">
        <v>30</v>
      </c>
    </row>
    <row r="18" spans="2:14" x14ac:dyDescent="0.25">
      <c r="B18" s="58">
        <v>12</v>
      </c>
      <c r="C18" s="23" t="s">
        <v>305</v>
      </c>
      <c r="D18" s="23" t="s">
        <v>29</v>
      </c>
      <c r="E18" s="23" t="s">
        <v>33</v>
      </c>
      <c r="F18" s="49" t="str">
        <f>LOOKUP(G18,{0;3;4;5;6;7;8;9;10},{"EN APRENDIZAJE";"REFORZAR APRENDIZAJE";"FALTA PRACTICA";"ACEPTABLE";"BUENO";"MUY BUENO";"SOBRESALIENTE";"EXCELENTE"})</f>
        <v>EN APRENDIZAJE</v>
      </c>
      <c r="G18" s="8">
        <f t="shared" si="0"/>
        <v>2.2166666666666668</v>
      </c>
      <c r="H18" s="12">
        <f t="shared" si="1"/>
        <v>133</v>
      </c>
      <c r="I18" s="12">
        <v>25</v>
      </c>
      <c r="J18" s="12">
        <v>12</v>
      </c>
      <c r="K18" s="12">
        <v>28</v>
      </c>
      <c r="L18" s="12">
        <v>15</v>
      </c>
      <c r="M18" s="12">
        <v>30</v>
      </c>
      <c r="N18" s="12">
        <v>23</v>
      </c>
    </row>
    <row r="19" spans="2:14" x14ac:dyDescent="0.25">
      <c r="B19" s="58">
        <v>13</v>
      </c>
      <c r="C19" s="23" t="s">
        <v>301</v>
      </c>
      <c r="D19" s="23" t="s">
        <v>118</v>
      </c>
      <c r="E19" s="23" t="s">
        <v>33</v>
      </c>
      <c r="F19" s="49" t="str">
        <f>LOOKUP(G19,{0;3;4;5;6;7;8;9;10},{"EN APRENDIZAJE";"REFORZAR APRENDIZAJE";"FALTA PRACTICA";"ACEPTABLE";"BUENO";"MUY BUENO";"SOBRESALIENTE";"EXCELENTE"})</f>
        <v>EN APRENDIZAJE</v>
      </c>
      <c r="G19" s="8">
        <f t="shared" si="0"/>
        <v>0</v>
      </c>
      <c r="H19" s="12">
        <f t="shared" si="1"/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2:14" x14ac:dyDescent="0.25">
      <c r="M20" s="84"/>
    </row>
  </sheetData>
  <sortState ref="C7:N8">
    <sortCondition ref="F7:F8" customList="EXCELENTE,SOBRE SALIENTE,MUY BUENO,BUENO,ACEPTABLE,FALTA PRACTICA,REFORZAR APRENDIZAJE,EN APRENDIZAJE"/>
    <sortCondition ref="C7:C8"/>
  </sortState>
  <mergeCells count="8">
    <mergeCell ref="B1:E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="90" zoomScaleNormal="90" workbookViewId="0">
      <selection activeCell="B1" sqref="B1:G7"/>
    </sheetView>
  </sheetViews>
  <sheetFormatPr baseColWidth="10" defaultColWidth="11.42578125" defaultRowHeight="15" x14ac:dyDescent="0.25"/>
  <cols>
    <col min="2" max="2" width="6.42578125" bestFit="1" customWidth="1"/>
    <col min="3" max="3" width="33.85546875" customWidth="1"/>
    <col min="4" max="4" width="23" customWidth="1"/>
    <col min="5" max="5" width="16.425781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76"/>
      <c r="C4" s="76"/>
      <c r="D4" s="76"/>
      <c r="E4" s="76"/>
      <c r="F4" s="76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182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52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58">
        <v>1</v>
      </c>
      <c r="C7" s="85" t="s">
        <v>309</v>
      </c>
      <c r="D7" s="61" t="s">
        <v>190</v>
      </c>
      <c r="E7" s="61" t="s">
        <v>33</v>
      </c>
      <c r="F7" s="49" t="str">
        <f>LOOKUP(G7,{0;3;4;5;6;7;8;9;10},{"EN APRENDIZAJE";"REFORZAR APRENDIZAJE";"FALTA PRACTICA";"ACEPTABLE";"BUENO";"MUY BUENO";"SOBRESALIENTE";"EXCELENTE"})</f>
        <v>REFORZAR APRENDIZAJE</v>
      </c>
      <c r="G7" s="8">
        <f>AVERAGE(I7:N7)/10</f>
        <v>3.9166666666666665</v>
      </c>
      <c r="H7" s="12">
        <f>SUM(I7:N7)</f>
        <v>235</v>
      </c>
      <c r="I7" s="12">
        <v>44</v>
      </c>
      <c r="J7" s="12">
        <v>30</v>
      </c>
      <c r="K7" s="12">
        <v>44</v>
      </c>
      <c r="L7" s="12">
        <v>36</v>
      </c>
      <c r="M7" s="12">
        <v>44</v>
      </c>
      <c r="N7" s="12">
        <v>37</v>
      </c>
    </row>
  </sheetData>
  <mergeCells count="8">
    <mergeCell ref="B1:G1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N14"/>
  <sheetViews>
    <sheetView zoomScale="90" zoomScaleNormal="90" workbookViewId="0">
      <selection activeCell="B1" sqref="B1:G13"/>
    </sheetView>
  </sheetViews>
  <sheetFormatPr baseColWidth="10" defaultColWidth="11.42578125" defaultRowHeight="15" x14ac:dyDescent="0.25"/>
  <cols>
    <col min="2" max="2" width="6.42578125" bestFit="1" customWidth="1"/>
    <col min="3" max="3" width="31.85546875" bestFit="1" customWidth="1"/>
    <col min="4" max="4" width="21.28515625" customWidth="1"/>
    <col min="5" max="5" width="17.425781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72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1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82">
        <v>1</v>
      </c>
      <c r="C7" s="89" t="s">
        <v>316</v>
      </c>
      <c r="D7" s="63" t="s">
        <v>224</v>
      </c>
      <c r="E7" s="63" t="s">
        <v>33</v>
      </c>
      <c r="F7" s="49" t="str">
        <f>LOOKUP(G7,{0;3;4;5;6;7;8;9;10},{"EN APRENDIZAJE";"REFORZAR APRENDIZAJE";"FALTA PRACTICA";"ACEPTABLE";"BUENO";"MUY BUENO";"SOBRESALIENTE";"EXCELENTE"})</f>
        <v>BUENO</v>
      </c>
      <c r="G7" s="8">
        <f t="shared" ref="G7:G14" si="0">AVERAGE(I7:N7)/10</f>
        <v>6.7833333333333332</v>
      </c>
      <c r="H7" s="12">
        <f t="shared" ref="H7:H14" si="1">SUM(I7:N7)</f>
        <v>407</v>
      </c>
      <c r="I7" s="12">
        <v>72</v>
      </c>
      <c r="J7" s="12">
        <v>70</v>
      </c>
      <c r="K7" s="12">
        <v>60</v>
      </c>
      <c r="L7" s="12">
        <v>58</v>
      </c>
      <c r="M7" s="12">
        <v>73</v>
      </c>
      <c r="N7" s="12">
        <v>74</v>
      </c>
    </row>
    <row r="8" spans="1:14" x14ac:dyDescent="0.25">
      <c r="B8" s="82">
        <v>2</v>
      </c>
      <c r="C8" s="89" t="s">
        <v>311</v>
      </c>
      <c r="D8" s="63" t="s">
        <v>118</v>
      </c>
      <c r="E8" s="63" t="s">
        <v>33</v>
      </c>
      <c r="F8" s="49" t="str">
        <f>LOOKUP(G8,{0;3;4;5;6;7;8;9;10},{"EN APRENDIZAJE";"REFORZAR APRENDIZAJE";"FALTA PRACTICA";"ACEPTABLE";"BUENO";"MUY BUENO";"SOBRESALIENTE";"EXCELENTE"})</f>
        <v>BUENO</v>
      </c>
      <c r="G8" s="8">
        <f t="shared" si="0"/>
        <v>6.6</v>
      </c>
      <c r="H8" s="12">
        <f t="shared" si="1"/>
        <v>396</v>
      </c>
      <c r="I8" s="12">
        <v>65</v>
      </c>
      <c r="J8" s="12">
        <v>64</v>
      </c>
      <c r="K8" s="12">
        <v>63</v>
      </c>
      <c r="L8" s="12">
        <v>61</v>
      </c>
      <c r="M8" s="12">
        <v>71</v>
      </c>
      <c r="N8" s="12">
        <v>72</v>
      </c>
    </row>
    <row r="9" spans="1:14" x14ac:dyDescent="0.25">
      <c r="B9" s="82">
        <v>3</v>
      </c>
      <c r="C9" s="89" t="s">
        <v>315</v>
      </c>
      <c r="D9" s="63" t="s">
        <v>190</v>
      </c>
      <c r="E9" s="63" t="s">
        <v>33</v>
      </c>
      <c r="F9" s="49" t="str">
        <f>LOOKUP(G9,{0;3;4;5;6;7;8;9;10},{"EN APRENDIZAJE";"REFORZAR APRENDIZAJE";"FALTA PRACTICA";"ACEPTABLE";"BUENO";"MUY BUENO";"SOBRESALIENTE";"EXCELENTE"})</f>
        <v>ACEPTABLE</v>
      </c>
      <c r="G9" s="8">
        <f t="shared" si="0"/>
        <v>5.5</v>
      </c>
      <c r="H9" s="12">
        <f t="shared" si="1"/>
        <v>330</v>
      </c>
      <c r="I9" s="12">
        <v>61</v>
      </c>
      <c r="J9" s="12">
        <v>54</v>
      </c>
      <c r="K9" s="12">
        <v>59</v>
      </c>
      <c r="L9" s="12">
        <v>51</v>
      </c>
      <c r="M9" s="12">
        <v>55</v>
      </c>
      <c r="N9" s="12">
        <v>50</v>
      </c>
    </row>
    <row r="10" spans="1:14" x14ac:dyDescent="0.25">
      <c r="B10" s="82">
        <v>4</v>
      </c>
      <c r="C10" s="89" t="s">
        <v>313</v>
      </c>
      <c r="D10" s="63" t="s">
        <v>224</v>
      </c>
      <c r="E10" s="63" t="s">
        <v>33</v>
      </c>
      <c r="F10" s="49" t="str">
        <f>LOOKUP(G10,{0;3;4;5;6;7;8;9;10},{"EN APRENDIZAJE";"REFORZAR APRENDIZAJE";"FALTA PRACTICA";"ACEPTABLE";"BUENO";"MUY BUENO";"SOBRESALIENTE";"EXCELENTE"})</f>
        <v>ACEPTABLE</v>
      </c>
      <c r="G10" s="8">
        <f t="shared" si="0"/>
        <v>5.4833333333333334</v>
      </c>
      <c r="H10" s="12">
        <f t="shared" si="1"/>
        <v>329</v>
      </c>
      <c r="I10" s="12">
        <v>54</v>
      </c>
      <c r="J10" s="12">
        <v>47</v>
      </c>
      <c r="K10" s="12">
        <v>57</v>
      </c>
      <c r="L10" s="12">
        <v>50</v>
      </c>
      <c r="M10" s="12">
        <v>62</v>
      </c>
      <c r="N10" s="12">
        <v>59</v>
      </c>
    </row>
    <row r="11" spans="1:14" x14ac:dyDescent="0.25">
      <c r="B11" s="82">
        <v>5</v>
      </c>
      <c r="C11" s="89" t="s">
        <v>314</v>
      </c>
      <c r="D11" s="63" t="s">
        <v>118</v>
      </c>
      <c r="E11" s="63" t="s">
        <v>33</v>
      </c>
      <c r="F11" s="49" t="str">
        <f>LOOKUP(G11,{0;3;4;5;6;7;8;9;10},{"EN APRENDIZAJE";"REFORZAR APRENDIZAJE";"FALTA PRACTICA";"ACEPTABLE";"BUENO";"MUY BUENO";"SOBRESALIENTE";"EXCELENTE"})</f>
        <v>ACEPTABLE</v>
      </c>
      <c r="G11" s="8">
        <f t="shared" si="0"/>
        <v>5.4333333333333336</v>
      </c>
      <c r="H11" s="12">
        <f t="shared" si="1"/>
        <v>326</v>
      </c>
      <c r="I11" s="12">
        <v>57</v>
      </c>
      <c r="J11" s="12">
        <v>55</v>
      </c>
      <c r="K11" s="12">
        <v>55</v>
      </c>
      <c r="L11" s="12">
        <v>53</v>
      </c>
      <c r="M11" s="12">
        <v>56</v>
      </c>
      <c r="N11" s="12">
        <v>50</v>
      </c>
    </row>
    <row r="12" spans="1:14" x14ac:dyDescent="0.25">
      <c r="B12" s="82">
        <v>6</v>
      </c>
      <c r="C12" s="89" t="s">
        <v>114</v>
      </c>
      <c r="D12" s="63" t="s">
        <v>104</v>
      </c>
      <c r="E12" s="63" t="s">
        <v>33</v>
      </c>
      <c r="F12" s="49" t="str">
        <f>LOOKUP(G12,{0;3;4;5;6;7;8;9;10},{"EN APRENDIZAJE";"REFORZAR APRENDIZAJE";"FALTA PRACTICA";"ACEPTABLE";"BUENO";"MUY BUENO";"SOBRESALIENTE";"EXCELENTE"})</f>
        <v>FALTA PRACTICA</v>
      </c>
      <c r="G12" s="8">
        <f t="shared" si="0"/>
        <v>4.8166666666666664</v>
      </c>
      <c r="H12" s="12">
        <f t="shared" si="1"/>
        <v>289</v>
      </c>
      <c r="I12" s="12">
        <v>53</v>
      </c>
      <c r="J12" s="12">
        <v>46</v>
      </c>
      <c r="K12" s="12">
        <v>53</v>
      </c>
      <c r="L12" s="12">
        <v>45</v>
      </c>
      <c r="M12" s="12">
        <v>49</v>
      </c>
      <c r="N12" s="12">
        <v>43</v>
      </c>
    </row>
    <row r="13" spans="1:14" x14ac:dyDescent="0.25">
      <c r="B13" s="82">
        <v>7</v>
      </c>
      <c r="C13" s="89" t="s">
        <v>173</v>
      </c>
      <c r="D13" s="63" t="s">
        <v>120</v>
      </c>
      <c r="E13" s="63" t="s">
        <v>33</v>
      </c>
      <c r="F13" s="49" t="str">
        <f>LOOKUP(G13,{0;3;4;5;6;7;8;9;10},{"EN APRENDIZAJE";"REFORZAR APRENDIZAJE";"FALTA PRACTICA";"ACEPTABLE";"BUENO";"MUY BUENO";"SOBRESALIENTE";"EXCELENTE"})</f>
        <v>FALTA PRACTICA</v>
      </c>
      <c r="G13" s="8">
        <f t="shared" si="0"/>
        <v>4.5666666666666664</v>
      </c>
      <c r="H13" s="12">
        <f t="shared" si="1"/>
        <v>274</v>
      </c>
      <c r="I13" s="12">
        <v>49</v>
      </c>
      <c r="J13" s="12">
        <v>43</v>
      </c>
      <c r="K13" s="12">
        <v>49</v>
      </c>
      <c r="L13" s="12">
        <v>41</v>
      </c>
      <c r="M13" s="12">
        <v>49</v>
      </c>
      <c r="N13" s="12">
        <v>43</v>
      </c>
    </row>
    <row r="14" spans="1:14" hidden="1" x14ac:dyDescent="0.25">
      <c r="B14" s="82">
        <v>8</v>
      </c>
      <c r="C14" s="63" t="s">
        <v>312</v>
      </c>
      <c r="D14" s="63" t="s">
        <v>29</v>
      </c>
      <c r="E14" s="63" t="s">
        <v>33</v>
      </c>
      <c r="F14" s="49" t="str">
        <f>LOOKUP(G14,{0;3;4;5;6;7;8;9;10},{"EN APRENDIZAJE";"REFORZAR APRENDIZAJE";"FALTA PRACTICA";"ACEPTABLE";"BUENO";"MUY BUENO";"SOBRESALIENTE";"EXCELENTE"})</f>
        <v>EN APRENDIZAJE</v>
      </c>
      <c r="G14" s="8">
        <f t="shared" si="0"/>
        <v>0</v>
      </c>
      <c r="H14" s="12">
        <f t="shared" si="1"/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</sheetData>
  <sortState ref="C7:N9">
    <sortCondition ref="F7:F9" customList="EXCELENTE,SOBRE SALIENTE,MUY BUENO,BUENO,ACEPTABLE,FALTA PRACTICA,REFORZAR APRENDIZAJE,EN APRENDIZAJE"/>
    <sortCondition ref="C7:C9"/>
  </sortState>
  <mergeCells count="8">
    <mergeCell ref="B1:G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N8"/>
  <sheetViews>
    <sheetView workbookViewId="0">
      <selection activeCell="D15" sqref="D15"/>
    </sheetView>
  </sheetViews>
  <sheetFormatPr baseColWidth="10" defaultColWidth="11.42578125" defaultRowHeight="15" x14ac:dyDescent="0.25"/>
  <cols>
    <col min="2" max="2" width="6.42578125" bestFit="1" customWidth="1"/>
    <col min="3" max="3" width="33" customWidth="1"/>
    <col min="4" max="4" width="18.28515625" customWidth="1"/>
    <col min="5" max="5" width="12.42578125" customWidth="1"/>
    <col min="6" max="6" width="5.5703125" hidden="1" customWidth="1"/>
    <col min="7" max="7" width="13.7109375" customWidth="1"/>
    <col min="9" max="14" width="10.71093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4"/>
      <c r="C4" s="4"/>
      <c r="D4" s="4"/>
      <c r="E4" s="30"/>
      <c r="F4" s="4"/>
      <c r="G4" s="6"/>
      <c r="I4" s="18" t="s">
        <v>18</v>
      </c>
      <c r="J4" s="111" t="s">
        <v>328</v>
      </c>
      <c r="K4" s="111"/>
      <c r="L4" s="111"/>
      <c r="M4" s="111"/>
      <c r="N4" s="112"/>
    </row>
    <row r="5" spans="1:14" ht="30.95" customHeight="1" thickBot="1" x14ac:dyDescent="0.3">
      <c r="C5" s="102" t="s">
        <v>91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52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s="72" customFormat="1" x14ac:dyDescent="0.25">
      <c r="B7" s="62">
        <v>1</v>
      </c>
      <c r="C7" s="89" t="s">
        <v>317</v>
      </c>
      <c r="D7" s="63" t="s">
        <v>118</v>
      </c>
      <c r="E7" s="63" t="s">
        <v>33</v>
      </c>
      <c r="F7" s="73" t="str">
        <f>LOOKUP(G7,{0;3;4;5;6;7;8;9;10},{"EN APRENDIZAJE";"REFORZAR APRENDIZAJE";"FALTA PRACTICA";"ACEPTABLE";"BUENO";"MUY BUENO";"SOBRESALIENTE";"EXCELENTE"})</f>
        <v>FALTA PRACTICA</v>
      </c>
      <c r="G7" s="74">
        <f>AVERAGE(I7:N7)</f>
        <v>4.7166666666666668</v>
      </c>
      <c r="H7" s="74">
        <f>SUM(I7:N7)</f>
        <v>28.3</v>
      </c>
      <c r="I7" s="74">
        <v>5</v>
      </c>
      <c r="J7" s="74">
        <v>4.4000000000000004</v>
      </c>
      <c r="K7" s="74">
        <v>5.6</v>
      </c>
      <c r="L7" s="74">
        <v>4.8</v>
      </c>
      <c r="M7" s="74">
        <v>4.5</v>
      </c>
      <c r="N7" s="74">
        <v>4</v>
      </c>
    </row>
    <row r="8" spans="1:14" s="72" customFormat="1" x14ac:dyDescent="0.25">
      <c r="B8" s="62">
        <v>2</v>
      </c>
      <c r="C8" s="89" t="s">
        <v>318</v>
      </c>
      <c r="D8" s="63" t="s">
        <v>201</v>
      </c>
      <c r="E8" s="63" t="s">
        <v>105</v>
      </c>
      <c r="F8" s="73" t="str">
        <f>LOOKUP(G8,{0;3;4;5;6;7;8;9;10},{"EN APRENDIZAJE";"REFORZAR APRENDIZAJE";"FALTA PRACTICA";"ACEPTABLE";"BUENO";"MUY BUENO";"SOBRESALIENTE";"EXCELENTE"})</f>
        <v>EN APRENDIZAJE</v>
      </c>
      <c r="G8" s="74">
        <f>AVERAGE(I8:N8)</f>
        <v>2.3166666666666664</v>
      </c>
      <c r="H8" s="74">
        <f>SUM(I8:N8)</f>
        <v>13.899999999999999</v>
      </c>
      <c r="I8" s="74">
        <v>2.2000000000000002</v>
      </c>
      <c r="J8" s="74">
        <v>2.5</v>
      </c>
      <c r="K8" s="74">
        <v>2.2000000000000002</v>
      </c>
      <c r="L8" s="74">
        <v>2.2999999999999998</v>
      </c>
      <c r="M8" s="74">
        <v>2.2000000000000002</v>
      </c>
      <c r="N8" s="74">
        <v>2.5</v>
      </c>
    </row>
  </sheetData>
  <autoFilter ref="C6:N8">
    <sortState ref="C7:N8">
      <sortCondition descending="1" ref="H6:H8"/>
    </sortState>
  </autoFilter>
  <mergeCells count="8">
    <mergeCell ref="B1:G1"/>
    <mergeCell ref="M5:N5"/>
    <mergeCell ref="B2:F2"/>
    <mergeCell ref="B3:F3"/>
    <mergeCell ref="C5:F5"/>
    <mergeCell ref="I5:J5"/>
    <mergeCell ref="K5:L5"/>
    <mergeCell ref="J4:N4"/>
  </mergeCells>
  <hyperlinks>
    <hyperlink ref="A1" location="Principal!A1" display="P. Inicio"/>
  </hyperlink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35"/>
  <sheetViews>
    <sheetView zoomScale="60" zoomScaleNormal="60" workbookViewId="0">
      <selection activeCell="B1" sqref="B1:F34"/>
    </sheetView>
  </sheetViews>
  <sheetFormatPr baseColWidth="10" defaultColWidth="11.42578125" defaultRowHeight="15" x14ac:dyDescent="0.25"/>
  <cols>
    <col min="2" max="2" width="6.42578125" bestFit="1" customWidth="1"/>
    <col min="3" max="3" width="29.7109375" customWidth="1"/>
    <col min="4" max="4" width="15.85546875" customWidth="1"/>
    <col min="5" max="5" width="14.42578125" customWidth="1"/>
    <col min="6" max="6" width="26.140625" customWidth="1"/>
    <col min="7" max="7" width="6.5703125" customWidth="1"/>
    <col min="8" max="15" width="3.85546875" customWidth="1"/>
    <col min="16" max="17" width="4" customWidth="1"/>
  </cols>
  <sheetData>
    <row r="1" spans="1:18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8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8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8" ht="19.5" thickBot="1" x14ac:dyDescent="0.35">
      <c r="B4" s="37"/>
      <c r="C4" s="37"/>
      <c r="D4" s="37"/>
      <c r="E4" s="37"/>
      <c r="F4" s="37"/>
      <c r="G4" s="6"/>
    </row>
    <row r="5" spans="1:18" ht="19.5" thickBot="1" x14ac:dyDescent="0.35">
      <c r="B5" s="4"/>
      <c r="C5" s="4"/>
      <c r="D5" s="4"/>
      <c r="E5" s="30"/>
      <c r="F5" s="4"/>
      <c r="G5" s="6"/>
      <c r="H5" s="103" t="s">
        <v>96</v>
      </c>
      <c r="I5" s="104"/>
      <c r="J5" s="105"/>
      <c r="K5" s="103" t="s">
        <v>97</v>
      </c>
      <c r="L5" s="106"/>
      <c r="M5" s="103" t="s">
        <v>100</v>
      </c>
      <c r="N5" s="104"/>
      <c r="O5" s="105"/>
      <c r="P5" s="43" t="s">
        <v>101</v>
      </c>
      <c r="Q5" s="44" t="s">
        <v>102</v>
      </c>
    </row>
    <row r="6" spans="1:18" ht="15.75" thickBot="1" x14ac:dyDescent="0.3">
      <c r="C6" s="102" t="s">
        <v>50</v>
      </c>
      <c r="D6" s="102"/>
      <c r="E6" s="102"/>
      <c r="F6" s="102"/>
      <c r="H6" s="18" t="s">
        <v>75</v>
      </c>
      <c r="I6" s="18" t="s">
        <v>76</v>
      </c>
      <c r="J6" s="18" t="s">
        <v>77</v>
      </c>
      <c r="K6" s="18" t="s">
        <v>78</v>
      </c>
      <c r="L6" s="18" t="s">
        <v>79</v>
      </c>
      <c r="M6" s="40" t="s">
        <v>95</v>
      </c>
      <c r="N6" s="41" t="s">
        <v>93</v>
      </c>
      <c r="O6" s="41" t="s">
        <v>80</v>
      </c>
      <c r="P6" s="41" t="s">
        <v>81</v>
      </c>
      <c r="Q6" s="41" t="s">
        <v>82</v>
      </c>
    </row>
    <row r="7" spans="1:18" x14ac:dyDescent="0.25">
      <c r="B7" s="1" t="s">
        <v>0</v>
      </c>
      <c r="C7" s="9" t="s">
        <v>1</v>
      </c>
      <c r="D7" s="1" t="s">
        <v>2</v>
      </c>
      <c r="E7" s="1" t="s">
        <v>36</v>
      </c>
      <c r="F7" s="1" t="s">
        <v>3</v>
      </c>
      <c r="G7" s="1" t="s">
        <v>4</v>
      </c>
      <c r="H7" s="45" t="s">
        <v>21</v>
      </c>
      <c r="I7" s="45" t="s">
        <v>22</v>
      </c>
      <c r="J7" s="45" t="s">
        <v>23</v>
      </c>
      <c r="K7" s="45" t="s">
        <v>24</v>
      </c>
      <c r="L7" s="45" t="s">
        <v>25</v>
      </c>
      <c r="M7" s="45" t="s">
        <v>26</v>
      </c>
      <c r="N7" s="45" t="s">
        <v>27</v>
      </c>
      <c r="O7" s="45" t="s">
        <v>38</v>
      </c>
      <c r="P7" s="45" t="s">
        <v>39</v>
      </c>
      <c r="Q7" s="45" t="s">
        <v>94</v>
      </c>
    </row>
    <row r="8" spans="1:18" x14ac:dyDescent="0.25">
      <c r="B8" s="2">
        <v>1</v>
      </c>
      <c r="C8" s="3" t="s">
        <v>128</v>
      </c>
      <c r="D8" s="3" t="s">
        <v>104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 t="shared" ref="G8:G35" si="0">AVERAGE(H8:Q8)/10</f>
        <v>5.17</v>
      </c>
      <c r="H8" s="5">
        <v>70</v>
      </c>
      <c r="I8" s="5">
        <v>71</v>
      </c>
      <c r="J8" s="5">
        <v>73</v>
      </c>
      <c r="K8" s="5">
        <v>53</v>
      </c>
      <c r="L8" s="5">
        <v>56</v>
      </c>
      <c r="M8" s="5">
        <v>49</v>
      </c>
      <c r="N8" s="5">
        <v>30</v>
      </c>
      <c r="O8" s="5">
        <v>43</v>
      </c>
      <c r="P8" s="5">
        <v>37</v>
      </c>
      <c r="Q8" s="5">
        <v>35</v>
      </c>
    </row>
    <row r="9" spans="1:18" x14ac:dyDescent="0.25">
      <c r="B9" s="2">
        <v>2</v>
      </c>
      <c r="C9" s="3" t="s">
        <v>223</v>
      </c>
      <c r="D9" s="3" t="s">
        <v>224</v>
      </c>
      <c r="E9" s="3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5.15</v>
      </c>
      <c r="H9" s="5">
        <v>50</v>
      </c>
      <c r="I9" s="5">
        <v>52</v>
      </c>
      <c r="J9" s="5">
        <v>54</v>
      </c>
      <c r="K9" s="5">
        <v>56</v>
      </c>
      <c r="L9" s="5">
        <v>63</v>
      </c>
      <c r="M9" s="5">
        <v>60</v>
      </c>
      <c r="N9" s="5">
        <v>56</v>
      </c>
      <c r="O9" s="5">
        <v>52</v>
      </c>
      <c r="P9" s="5">
        <v>40</v>
      </c>
      <c r="Q9" s="5">
        <v>32</v>
      </c>
    </row>
    <row r="10" spans="1:18" x14ac:dyDescent="0.25">
      <c r="B10" s="2">
        <v>3</v>
      </c>
      <c r="C10" s="3" t="s">
        <v>221</v>
      </c>
      <c r="D10" s="3" t="s">
        <v>197</v>
      </c>
      <c r="E10" s="3" t="s">
        <v>35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5.0299999999999994</v>
      </c>
      <c r="H10" s="5">
        <v>64</v>
      </c>
      <c r="I10" s="5">
        <v>67</v>
      </c>
      <c r="J10" s="5">
        <v>68</v>
      </c>
      <c r="K10" s="5">
        <v>60</v>
      </c>
      <c r="L10" s="5">
        <v>62</v>
      </c>
      <c r="M10" s="5">
        <v>48</v>
      </c>
      <c r="N10" s="5">
        <v>30</v>
      </c>
      <c r="O10" s="5">
        <v>41</v>
      </c>
      <c r="P10" s="5">
        <v>33</v>
      </c>
      <c r="Q10" s="5">
        <v>30</v>
      </c>
    </row>
    <row r="11" spans="1:18" x14ac:dyDescent="0.25">
      <c r="B11" s="2">
        <v>4</v>
      </c>
      <c r="C11" s="3" t="s">
        <v>320</v>
      </c>
      <c r="D11" s="3" t="s">
        <v>190</v>
      </c>
      <c r="E11" s="3" t="s">
        <v>33</v>
      </c>
      <c r="F11" s="3" t="str">
        <f>LOOKUP(G11,{0;3;4;5;6;7;8;9;10},{"EN APRENDIZAJE";"REFORZAR APRENDIZAJE";"FALTA PRACTICA";"ACEPTABLE";"BUENO";"MUY BUENO";"SOBRESALIENTE";"EXCELENTE"})</f>
        <v>FALTA PRACTICA</v>
      </c>
      <c r="G11" s="12">
        <f t="shared" si="0"/>
        <v>4.9399999999999995</v>
      </c>
      <c r="H11" s="5">
        <v>57</v>
      </c>
      <c r="I11" s="5">
        <v>60</v>
      </c>
      <c r="J11" s="5">
        <v>63</v>
      </c>
      <c r="K11" s="5">
        <v>45</v>
      </c>
      <c r="L11" s="5">
        <v>47</v>
      </c>
      <c r="M11" s="5">
        <v>46</v>
      </c>
      <c r="N11" s="5">
        <v>33</v>
      </c>
      <c r="O11" s="5">
        <v>44</v>
      </c>
      <c r="P11" s="5">
        <v>49</v>
      </c>
      <c r="Q11" s="5">
        <v>50</v>
      </c>
    </row>
    <row r="12" spans="1:18" x14ac:dyDescent="0.25">
      <c r="B12" s="2">
        <v>5</v>
      </c>
      <c r="C12" s="3" t="s">
        <v>130</v>
      </c>
      <c r="D12" s="3" t="s">
        <v>125</v>
      </c>
      <c r="E12" s="3" t="s">
        <v>33</v>
      </c>
      <c r="F12" s="3" t="str">
        <f>LOOKUP(G12,{0;3;4;5;6;7;8;9;10},{"EN APRENDIZAJE";"REFORZAR APRENDIZAJE";"FALTA PRACTICA";"ACEPTABLE";"BUENO";"MUY BUENO";"SOBRESALIENTE";"EXCELENTE"})</f>
        <v>FALTA PRACTICA</v>
      </c>
      <c r="G12" s="12">
        <f t="shared" si="0"/>
        <v>4.9399999999999995</v>
      </c>
      <c r="H12" s="5">
        <v>61</v>
      </c>
      <c r="I12" s="5">
        <v>63</v>
      </c>
      <c r="J12" s="5">
        <v>65</v>
      </c>
      <c r="K12" s="5">
        <v>64</v>
      </c>
      <c r="L12" s="5">
        <v>66</v>
      </c>
      <c r="M12" s="5">
        <v>44</v>
      </c>
      <c r="N12" s="5">
        <v>40</v>
      </c>
      <c r="O12" s="5">
        <v>41</v>
      </c>
      <c r="P12" s="5">
        <v>20</v>
      </c>
      <c r="Q12" s="5">
        <v>30</v>
      </c>
    </row>
    <row r="13" spans="1:18" x14ac:dyDescent="0.25">
      <c r="B13" s="2">
        <v>6</v>
      </c>
      <c r="C13" s="3" t="s">
        <v>235</v>
      </c>
      <c r="D13" s="3" t="s">
        <v>236</v>
      </c>
      <c r="E13" s="3" t="s">
        <v>35</v>
      </c>
      <c r="F13" s="3" t="str">
        <f>LOOKUP(G13,{0;3;4;5;6;7;8;9;10},{"EN APRENDIZAJE";"REFORZAR APRENDIZAJE";"FALTA PRACTICA";"ACEPTABLE";"BUENO";"MUY BUENO";"SOBRESALIENTE";"EXCELENTE"})</f>
        <v>FALTA PRACTICA</v>
      </c>
      <c r="G13" s="12">
        <f t="shared" si="0"/>
        <v>4.87</v>
      </c>
      <c r="H13" s="5">
        <v>54</v>
      </c>
      <c r="I13" s="5">
        <v>60</v>
      </c>
      <c r="J13" s="5">
        <v>56</v>
      </c>
      <c r="K13" s="5">
        <v>57</v>
      </c>
      <c r="L13" s="5">
        <v>60</v>
      </c>
      <c r="M13" s="5">
        <v>36</v>
      </c>
      <c r="N13" s="5">
        <v>30</v>
      </c>
      <c r="O13" s="5">
        <v>35</v>
      </c>
      <c r="P13" s="5">
        <v>49</v>
      </c>
      <c r="Q13" s="5">
        <v>50</v>
      </c>
    </row>
    <row r="14" spans="1:18" x14ac:dyDescent="0.25">
      <c r="B14" s="2">
        <v>7</v>
      </c>
      <c r="C14" s="3" t="s">
        <v>134</v>
      </c>
      <c r="D14" s="3" t="s">
        <v>220</v>
      </c>
      <c r="E14" s="3" t="s">
        <v>35</v>
      </c>
      <c r="F14" s="3" t="str">
        <f>LOOKUP(G14,{0;3;4;5;6;7;8;9;10},{"EN APRENDIZAJE";"REFORZAR APRENDIZAJE";"FALTA PRACTICA";"ACEPTABLE";"BUENO";"MUY BUENO";"SOBRESALIENTE";"EXCELENTE"})</f>
        <v>FALTA PRACTICA</v>
      </c>
      <c r="G14" s="12">
        <f t="shared" si="0"/>
        <v>4.84</v>
      </c>
      <c r="H14" s="5">
        <v>63</v>
      </c>
      <c r="I14" s="5">
        <v>65</v>
      </c>
      <c r="J14" s="5">
        <v>67</v>
      </c>
      <c r="K14" s="5">
        <v>60</v>
      </c>
      <c r="L14" s="5">
        <v>63</v>
      </c>
      <c r="M14" s="5">
        <v>40</v>
      </c>
      <c r="N14" s="5">
        <v>30</v>
      </c>
      <c r="O14" s="5">
        <v>30</v>
      </c>
      <c r="P14" s="5">
        <v>36</v>
      </c>
      <c r="Q14" s="5">
        <v>30</v>
      </c>
      <c r="R14" s="91"/>
    </row>
    <row r="15" spans="1:18" x14ac:dyDescent="0.25">
      <c r="B15" s="2">
        <v>8</v>
      </c>
      <c r="C15" s="3" t="s">
        <v>131</v>
      </c>
      <c r="D15" s="3" t="s">
        <v>220</v>
      </c>
      <c r="E15" s="3" t="s">
        <v>35</v>
      </c>
      <c r="F15" s="3" t="str">
        <f>LOOKUP(G15,{0;3;4;5;6;7;8;9;10},{"EN APRENDIZAJE";"REFORZAR APRENDIZAJE";"FALTA PRACTICA";"ACEPTABLE";"BUENO";"MUY BUENO";"SOBRESALIENTE";"EXCELENTE"})</f>
        <v>FALTA PRACTICA</v>
      </c>
      <c r="G15" s="12">
        <f t="shared" si="0"/>
        <v>4.83</v>
      </c>
      <c r="H15" s="5">
        <v>60</v>
      </c>
      <c r="I15" s="5">
        <v>58</v>
      </c>
      <c r="J15" s="5">
        <v>62</v>
      </c>
      <c r="K15" s="5">
        <v>60</v>
      </c>
      <c r="L15" s="5">
        <v>57</v>
      </c>
      <c r="M15" s="5">
        <v>48</v>
      </c>
      <c r="N15" s="5">
        <v>38</v>
      </c>
      <c r="O15" s="5">
        <v>41</v>
      </c>
      <c r="P15" s="5">
        <v>28</v>
      </c>
      <c r="Q15" s="5">
        <v>31</v>
      </c>
    </row>
    <row r="16" spans="1:18" x14ac:dyDescent="0.25">
      <c r="B16" s="2">
        <v>9</v>
      </c>
      <c r="C16" s="3" t="s">
        <v>227</v>
      </c>
      <c r="D16" s="3" t="s">
        <v>224</v>
      </c>
      <c r="E16" s="3" t="s">
        <v>33</v>
      </c>
      <c r="F16" s="3" t="str">
        <f>LOOKUP(G16,{0;3;4;5;6;7;8;9;10},{"EN APRENDIZAJE";"REFORZAR APRENDIZAJE";"FALTA PRACTICA";"ACEPTABLE";"BUENO";"MUY BUENO";"SOBRESALIENTE";"EXCELENTE"})</f>
        <v>FALTA PRACTICA</v>
      </c>
      <c r="G16" s="12">
        <f t="shared" si="0"/>
        <v>4.7200000000000006</v>
      </c>
      <c r="H16" s="5">
        <v>54</v>
      </c>
      <c r="I16" s="5">
        <v>57</v>
      </c>
      <c r="J16" s="5">
        <v>60</v>
      </c>
      <c r="K16" s="5">
        <v>53</v>
      </c>
      <c r="L16" s="5">
        <v>51</v>
      </c>
      <c r="M16" s="5">
        <v>44</v>
      </c>
      <c r="N16" s="5">
        <v>46</v>
      </c>
      <c r="O16" s="5">
        <v>41</v>
      </c>
      <c r="P16" s="5">
        <v>34</v>
      </c>
      <c r="Q16" s="5">
        <v>32</v>
      </c>
    </row>
    <row r="17" spans="2:17" x14ac:dyDescent="0.25">
      <c r="B17" s="2">
        <v>10</v>
      </c>
      <c r="C17" s="3" t="s">
        <v>137</v>
      </c>
      <c r="D17" s="3" t="s">
        <v>220</v>
      </c>
      <c r="E17" s="3" t="s">
        <v>35</v>
      </c>
      <c r="F17" s="3" t="str">
        <f>LOOKUP(G17,{0;3;4;5;6;7;8;9;10},{"EN APRENDIZAJE";"REFORZAR APRENDIZAJE";"FALTA PRACTICA";"ACEPTABLE";"BUENO";"MUY BUENO";"SOBRESALIENTE";"EXCELENTE"})</f>
        <v>FALTA PRACTICA</v>
      </c>
      <c r="G17" s="12">
        <f t="shared" si="0"/>
        <v>4.5600000000000005</v>
      </c>
      <c r="H17" s="5">
        <v>50</v>
      </c>
      <c r="I17" s="5">
        <v>53</v>
      </c>
      <c r="J17" s="5">
        <v>51</v>
      </c>
      <c r="K17" s="5">
        <v>50</v>
      </c>
      <c r="L17" s="5">
        <v>51</v>
      </c>
      <c r="M17" s="5">
        <v>41</v>
      </c>
      <c r="N17" s="5">
        <v>50</v>
      </c>
      <c r="O17" s="5">
        <v>35</v>
      </c>
      <c r="P17" s="5">
        <v>35</v>
      </c>
      <c r="Q17" s="5">
        <v>40</v>
      </c>
    </row>
    <row r="18" spans="2:17" x14ac:dyDescent="0.25">
      <c r="B18" s="2">
        <v>11</v>
      </c>
      <c r="C18" s="3" t="s">
        <v>135</v>
      </c>
      <c r="D18" s="3" t="s">
        <v>220</v>
      </c>
      <c r="E18" s="3" t="s">
        <v>35</v>
      </c>
      <c r="F18" s="3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4.5600000000000005</v>
      </c>
      <c r="H18" s="5">
        <v>57</v>
      </c>
      <c r="I18" s="5">
        <v>61</v>
      </c>
      <c r="J18" s="5">
        <v>57</v>
      </c>
      <c r="K18" s="5">
        <v>60</v>
      </c>
      <c r="L18" s="5">
        <v>63</v>
      </c>
      <c r="M18" s="5">
        <v>40</v>
      </c>
      <c r="N18" s="5">
        <v>20</v>
      </c>
      <c r="O18" s="5">
        <v>42</v>
      </c>
      <c r="P18" s="5">
        <v>23</v>
      </c>
      <c r="Q18" s="5">
        <v>33</v>
      </c>
    </row>
    <row r="19" spans="2:17" x14ac:dyDescent="0.25">
      <c r="B19" s="2">
        <v>12</v>
      </c>
      <c r="C19" s="3" t="s">
        <v>129</v>
      </c>
      <c r="D19" s="3" t="s">
        <v>125</v>
      </c>
      <c r="E19" s="3" t="s">
        <v>33</v>
      </c>
      <c r="F19" s="3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4.55</v>
      </c>
      <c r="H19" s="5">
        <v>47</v>
      </c>
      <c r="I19" s="5">
        <v>50</v>
      </c>
      <c r="J19" s="5">
        <v>53</v>
      </c>
      <c r="K19" s="5">
        <v>51</v>
      </c>
      <c r="L19" s="5">
        <v>52</v>
      </c>
      <c r="M19" s="5">
        <v>40</v>
      </c>
      <c r="N19" s="5">
        <v>35</v>
      </c>
      <c r="O19" s="5">
        <v>40</v>
      </c>
      <c r="P19" s="5">
        <v>45</v>
      </c>
      <c r="Q19" s="5">
        <v>42</v>
      </c>
    </row>
    <row r="20" spans="2:17" x14ac:dyDescent="0.25">
      <c r="B20" s="2">
        <v>13</v>
      </c>
      <c r="C20" s="3" t="s">
        <v>233</v>
      </c>
      <c r="D20" s="3" t="s">
        <v>199</v>
      </c>
      <c r="E20" s="3" t="s">
        <v>121</v>
      </c>
      <c r="F20" s="3" t="str">
        <f>LOOKUP(G20,{0;3;4;5;6;7;8;9;10},{"EN APRENDIZAJE";"REFORZAR APRENDIZAJE";"FALTA PRACTICA";"ACEPTABLE";"BUENO";"MUY BUENO";"SOBRESALIENTE";"EXCELENTE"})</f>
        <v>FALTA PRACTICA</v>
      </c>
      <c r="G20" s="12">
        <f t="shared" si="0"/>
        <v>4.5</v>
      </c>
      <c r="H20" s="5">
        <v>50</v>
      </c>
      <c r="I20" s="5">
        <v>53</v>
      </c>
      <c r="J20" s="5">
        <v>58</v>
      </c>
      <c r="K20" s="5">
        <v>60</v>
      </c>
      <c r="L20" s="5">
        <v>60</v>
      </c>
      <c r="M20" s="5">
        <v>32</v>
      </c>
      <c r="N20" s="5">
        <v>35</v>
      </c>
      <c r="O20" s="5">
        <v>30</v>
      </c>
      <c r="P20" s="5">
        <v>36</v>
      </c>
      <c r="Q20" s="5">
        <v>36</v>
      </c>
    </row>
    <row r="21" spans="2:17" x14ac:dyDescent="0.25">
      <c r="B21" s="2">
        <v>14</v>
      </c>
      <c r="C21" s="3" t="s">
        <v>228</v>
      </c>
      <c r="D21" s="3" t="s">
        <v>125</v>
      </c>
      <c r="E21" s="3" t="s">
        <v>33</v>
      </c>
      <c r="F21" s="3" t="str">
        <f>LOOKUP(G21,{0;3;4;5;6;7;8;9;10},{"EN APRENDIZAJE";"REFORZAR APRENDIZAJE";"FALTA PRACTICA";"ACEPTABLE";"BUENO";"MUY BUENO";"SOBRESALIENTE";"EXCELENTE"})</f>
        <v>FALTA PRACTICA</v>
      </c>
      <c r="G21" s="12">
        <f t="shared" si="0"/>
        <v>4.46</v>
      </c>
      <c r="H21" s="5">
        <v>58</v>
      </c>
      <c r="I21" s="5">
        <v>63</v>
      </c>
      <c r="J21" s="5">
        <v>60</v>
      </c>
      <c r="K21" s="5">
        <v>56</v>
      </c>
      <c r="L21" s="5">
        <v>52</v>
      </c>
      <c r="M21" s="5">
        <v>40</v>
      </c>
      <c r="N21" s="5">
        <v>32</v>
      </c>
      <c r="O21" s="5">
        <v>32</v>
      </c>
      <c r="P21" s="5">
        <v>28</v>
      </c>
      <c r="Q21" s="5">
        <v>25</v>
      </c>
    </row>
    <row r="22" spans="2:17" x14ac:dyDescent="0.25">
      <c r="B22" s="2">
        <v>15</v>
      </c>
      <c r="C22" s="3" t="s">
        <v>234</v>
      </c>
      <c r="D22" s="3" t="s">
        <v>125</v>
      </c>
      <c r="E22" s="3" t="s">
        <v>33</v>
      </c>
      <c r="F22" s="3" t="str">
        <f>LOOKUP(G22,{0;3;4;5;6;7;8;9;10},{"EN APRENDIZAJE";"REFORZAR APRENDIZAJE";"FALTA PRACTICA";"ACEPTABLE";"BUENO";"MUY BUENO";"SOBRESALIENTE";"EXCELENTE"})</f>
        <v>FALTA PRACTICA</v>
      </c>
      <c r="G22" s="12">
        <f t="shared" si="0"/>
        <v>4.33</v>
      </c>
      <c r="H22" s="5">
        <v>45</v>
      </c>
      <c r="I22" s="5">
        <v>50</v>
      </c>
      <c r="J22" s="5">
        <v>53</v>
      </c>
      <c r="K22" s="5">
        <v>55</v>
      </c>
      <c r="L22" s="5">
        <v>57</v>
      </c>
      <c r="M22" s="5">
        <v>33</v>
      </c>
      <c r="N22" s="5">
        <v>40</v>
      </c>
      <c r="O22" s="5">
        <v>40</v>
      </c>
      <c r="P22" s="5">
        <v>32</v>
      </c>
      <c r="Q22" s="5">
        <v>28</v>
      </c>
    </row>
    <row r="23" spans="2:17" x14ac:dyDescent="0.25">
      <c r="B23" s="2">
        <v>16</v>
      </c>
      <c r="C23" s="3" t="s">
        <v>132</v>
      </c>
      <c r="D23" s="3" t="s">
        <v>220</v>
      </c>
      <c r="E23" s="3" t="s">
        <v>35</v>
      </c>
      <c r="F23" s="3" t="str">
        <f>LOOKUP(G23,{0;3;4;5;6;7;8;9;10},{"EN APRENDIZAJE";"REFORZAR APRENDIZAJE";"FALTA PRACTICA";"ACEPTABLE";"BUENO";"MUY BUENO";"SOBRESALIENTE";"EXCELENTE"})</f>
        <v>FALTA PRACTICA</v>
      </c>
      <c r="G23" s="12">
        <f t="shared" si="0"/>
        <v>4.24</v>
      </c>
      <c r="H23" s="5">
        <v>53</v>
      </c>
      <c r="I23" s="5">
        <v>56</v>
      </c>
      <c r="J23" s="5">
        <v>47</v>
      </c>
      <c r="K23" s="5">
        <v>52</v>
      </c>
      <c r="L23" s="5">
        <v>42</v>
      </c>
      <c r="M23" s="5">
        <v>42</v>
      </c>
      <c r="N23" s="5">
        <v>30</v>
      </c>
      <c r="O23" s="5">
        <v>38</v>
      </c>
      <c r="P23" s="5">
        <v>29</v>
      </c>
      <c r="Q23" s="5">
        <v>35</v>
      </c>
    </row>
    <row r="24" spans="2:17" x14ac:dyDescent="0.25">
      <c r="B24" s="2">
        <v>17</v>
      </c>
      <c r="C24" s="3" t="s">
        <v>136</v>
      </c>
      <c r="D24" s="3" t="s">
        <v>220</v>
      </c>
      <c r="E24" s="3" t="s">
        <v>35</v>
      </c>
      <c r="F24" s="3" t="str">
        <f>LOOKUP(G24,{0;3;4;5;6;7;8;9;10},{"EN APRENDIZAJE";"REFORZAR APRENDIZAJE";"FALTA PRACTICA";"ACEPTABLE";"BUENO";"MUY BUENO";"SOBRESALIENTE";"EXCELENTE"})</f>
        <v>FALTA PRACTICA</v>
      </c>
      <c r="G24" s="12">
        <f t="shared" si="0"/>
        <v>4.2200000000000006</v>
      </c>
      <c r="H24" s="5">
        <v>50</v>
      </c>
      <c r="I24" s="5">
        <v>56</v>
      </c>
      <c r="J24" s="5">
        <v>50</v>
      </c>
      <c r="K24" s="5">
        <v>55</v>
      </c>
      <c r="L24" s="5">
        <v>60</v>
      </c>
      <c r="M24" s="5">
        <v>30</v>
      </c>
      <c r="N24" s="5">
        <v>23</v>
      </c>
      <c r="O24" s="5">
        <v>30</v>
      </c>
      <c r="P24" s="5">
        <v>32</v>
      </c>
      <c r="Q24" s="5">
        <v>36</v>
      </c>
    </row>
    <row r="25" spans="2:17" x14ac:dyDescent="0.25">
      <c r="B25" s="2">
        <v>18</v>
      </c>
      <c r="C25" s="3" t="s">
        <v>237</v>
      </c>
      <c r="D25" s="3" t="s">
        <v>199</v>
      </c>
      <c r="E25" s="3" t="s">
        <v>121</v>
      </c>
      <c r="F25" s="3" t="str">
        <f>LOOKUP(G25,{0;3;4;5;6;7;8;9;10},{"EN APRENDIZAJE";"REFORZAR APRENDIZAJE";"FALTA PRACTICA";"ACEPTABLE";"BUENO";"MUY BUENO";"SOBRESALIENTE";"EXCELENTE"})</f>
        <v>FALTA PRACTICA</v>
      </c>
      <c r="G25" s="12">
        <f t="shared" si="0"/>
        <v>4.1399999999999997</v>
      </c>
      <c r="H25" s="5">
        <v>50</v>
      </c>
      <c r="I25" s="5">
        <v>53</v>
      </c>
      <c r="J25" s="5">
        <v>55</v>
      </c>
      <c r="K25" s="5">
        <v>45</v>
      </c>
      <c r="L25" s="5">
        <v>40</v>
      </c>
      <c r="M25" s="5">
        <v>41</v>
      </c>
      <c r="N25" s="5">
        <v>31</v>
      </c>
      <c r="O25" s="5">
        <v>34</v>
      </c>
      <c r="P25" s="5">
        <v>37</v>
      </c>
      <c r="Q25" s="5">
        <v>28</v>
      </c>
    </row>
    <row r="26" spans="2:17" x14ac:dyDescent="0.25">
      <c r="B26" s="2">
        <v>19</v>
      </c>
      <c r="C26" s="3" t="s">
        <v>323</v>
      </c>
      <c r="D26" s="3" t="s">
        <v>220</v>
      </c>
      <c r="E26" s="3" t="s">
        <v>35</v>
      </c>
      <c r="F26" s="3" t="str">
        <f>LOOKUP(G26,{0;3;4;5;6;7;8;9;10},{"EN APRENDIZAJE";"REFORZAR APRENDIZAJE";"FALTA PRACTICA";"ACEPTABLE";"BUENO";"MUY BUENO";"SOBRESALIENTE";"EXCELENTE"})</f>
        <v>FALTA PRACTICA</v>
      </c>
      <c r="G26" s="12">
        <f t="shared" si="0"/>
        <v>4.09</v>
      </c>
      <c r="H26" s="5">
        <v>40</v>
      </c>
      <c r="I26" s="5">
        <v>43</v>
      </c>
      <c r="J26" s="5">
        <v>45</v>
      </c>
      <c r="K26" s="5">
        <v>65</v>
      </c>
      <c r="L26" s="5">
        <v>60</v>
      </c>
      <c r="M26" s="5">
        <v>33</v>
      </c>
      <c r="N26" s="5">
        <v>20</v>
      </c>
      <c r="O26" s="5">
        <v>33</v>
      </c>
      <c r="P26" s="5">
        <v>35</v>
      </c>
      <c r="Q26" s="5">
        <v>35</v>
      </c>
    </row>
    <row r="27" spans="2:17" x14ac:dyDescent="0.25">
      <c r="B27" s="2">
        <v>20</v>
      </c>
      <c r="C27" s="3" t="s">
        <v>222</v>
      </c>
      <c r="D27" s="3" t="s">
        <v>201</v>
      </c>
      <c r="E27" s="3" t="s">
        <v>105</v>
      </c>
      <c r="F27" s="3" t="str">
        <f>LOOKUP(G27,{0;3;4;5;6;7;8;9;10},{"EN APRENDIZAJE";"REFORZAR APRENDIZAJE";"FALTA PRACTICA";"ACEPTABLE";"BUENO";"MUY BUENO";"SOBRESALIENTE";"EXCELENTE"})</f>
        <v>FALTA PRACTICA</v>
      </c>
      <c r="G27" s="12">
        <f t="shared" si="0"/>
        <v>4.04</v>
      </c>
      <c r="H27" s="5">
        <v>57</v>
      </c>
      <c r="I27" s="5">
        <v>56</v>
      </c>
      <c r="J27" s="5">
        <v>57</v>
      </c>
      <c r="K27" s="5">
        <v>20</v>
      </c>
      <c r="L27" s="5">
        <v>20</v>
      </c>
      <c r="M27" s="5">
        <v>42</v>
      </c>
      <c r="N27" s="5">
        <v>30</v>
      </c>
      <c r="O27" s="5">
        <v>37</v>
      </c>
      <c r="P27" s="5">
        <v>48</v>
      </c>
      <c r="Q27" s="5">
        <v>37</v>
      </c>
    </row>
    <row r="28" spans="2:17" x14ac:dyDescent="0.25">
      <c r="B28" s="2">
        <v>21</v>
      </c>
      <c r="C28" s="3" t="s">
        <v>226</v>
      </c>
      <c r="D28" s="3" t="s">
        <v>199</v>
      </c>
      <c r="E28" s="3" t="s">
        <v>121</v>
      </c>
      <c r="F28" s="3" t="str">
        <f>LOOKUP(G28,{0;3;4;5;6;7;8;9;10},{"EN APRENDIZAJE";"REFORZAR APRENDIZAJE";"FALTA PRACTICA";"ACEPTABLE";"BUENO";"MUY BUENO";"SOBRESALIENTE";"EXCELENTE"})</f>
        <v>FALTA PRACTICA</v>
      </c>
      <c r="G28" s="12">
        <f t="shared" si="0"/>
        <v>4.0299999999999994</v>
      </c>
      <c r="H28" s="5">
        <v>40</v>
      </c>
      <c r="I28" s="5">
        <v>43</v>
      </c>
      <c r="J28" s="5">
        <v>45</v>
      </c>
      <c r="K28" s="5">
        <v>50</v>
      </c>
      <c r="L28" s="5">
        <v>48</v>
      </c>
      <c r="M28" s="5">
        <v>47</v>
      </c>
      <c r="N28" s="5">
        <v>28</v>
      </c>
      <c r="O28" s="5">
        <v>40</v>
      </c>
      <c r="P28" s="5">
        <v>29</v>
      </c>
      <c r="Q28" s="5">
        <v>33</v>
      </c>
    </row>
    <row r="29" spans="2:17" x14ac:dyDescent="0.25">
      <c r="B29" s="2">
        <v>22</v>
      </c>
      <c r="C29" s="3" t="s">
        <v>133</v>
      </c>
      <c r="D29" s="3" t="s">
        <v>220</v>
      </c>
      <c r="E29" s="3" t="s">
        <v>35</v>
      </c>
      <c r="F29" s="3" t="str">
        <f>LOOKUP(G29,{0;3;4;5;6;7;8;9;10},{"EN APRENDIZAJE";"REFORZAR APRENDIZAJE";"FALTA PRACTICA";"ACEPTABLE";"BUENO";"MUY BUENO";"SOBRESALIENTE";"EXCELENTE"})</f>
        <v>FALTA PRACTICA</v>
      </c>
      <c r="G29" s="12">
        <f t="shared" si="0"/>
        <v>4.01</v>
      </c>
      <c r="H29" s="5">
        <v>51</v>
      </c>
      <c r="I29" s="5">
        <v>54</v>
      </c>
      <c r="J29" s="5">
        <v>54</v>
      </c>
      <c r="K29" s="5">
        <v>45</v>
      </c>
      <c r="L29" s="5">
        <v>40</v>
      </c>
      <c r="M29" s="5">
        <v>40</v>
      </c>
      <c r="N29" s="5">
        <v>27</v>
      </c>
      <c r="O29" s="5">
        <v>37</v>
      </c>
      <c r="P29" s="5">
        <v>24</v>
      </c>
      <c r="Q29" s="5">
        <v>29</v>
      </c>
    </row>
    <row r="30" spans="2:17" x14ac:dyDescent="0.25">
      <c r="B30" s="2">
        <v>23</v>
      </c>
      <c r="C30" s="3" t="s">
        <v>229</v>
      </c>
      <c r="D30" s="3" t="s">
        <v>199</v>
      </c>
      <c r="E30" s="3" t="s">
        <v>121</v>
      </c>
      <c r="F30" s="3" t="str">
        <f>LOOKUP(G30,{0;3;4;5;6;7;8;9;10},{"EN APRENDIZAJE";"REFORZAR APRENDIZAJE";"FALTA PRACTICA";"ACEPTABLE";"BUENO";"MUY BUENO";"SOBRESALIENTE";"EXCELENTE"})</f>
        <v>REFORZAR APRENDIZAJE</v>
      </c>
      <c r="G30" s="12">
        <f t="shared" si="0"/>
        <v>3.87</v>
      </c>
      <c r="H30" s="5">
        <v>40</v>
      </c>
      <c r="I30" s="5">
        <v>43</v>
      </c>
      <c r="J30" s="5">
        <v>46</v>
      </c>
      <c r="K30" s="5">
        <v>51</v>
      </c>
      <c r="L30" s="5">
        <v>49</v>
      </c>
      <c r="M30" s="5">
        <v>37</v>
      </c>
      <c r="N30" s="5">
        <v>28</v>
      </c>
      <c r="O30" s="5">
        <v>30</v>
      </c>
      <c r="P30" s="5">
        <v>33</v>
      </c>
      <c r="Q30" s="5">
        <v>30</v>
      </c>
    </row>
    <row r="31" spans="2:17" x14ac:dyDescent="0.25">
      <c r="B31" s="2">
        <v>24</v>
      </c>
      <c r="C31" s="3" t="s">
        <v>225</v>
      </c>
      <c r="D31" s="3" t="s">
        <v>125</v>
      </c>
      <c r="E31" s="3" t="s">
        <v>33</v>
      </c>
      <c r="F31" s="3" t="str">
        <f>LOOKUP(G31,{0;3;4;5;6;7;8;9;10},{"EN APRENDIZAJE";"REFORZAR APRENDIZAJE";"FALTA PRACTICA";"ACEPTABLE";"BUENO";"MUY BUENO";"SOBRESALIENTE";"EXCELENTE"})</f>
        <v>REFORZAR APRENDIZAJE</v>
      </c>
      <c r="G31" s="12">
        <f t="shared" si="0"/>
        <v>3.8600000000000003</v>
      </c>
      <c r="H31" s="5">
        <v>61</v>
      </c>
      <c r="I31" s="5">
        <v>58</v>
      </c>
      <c r="J31" s="5">
        <v>60</v>
      </c>
      <c r="K31" s="5">
        <v>10</v>
      </c>
      <c r="L31" s="5">
        <v>20</v>
      </c>
      <c r="M31" s="5">
        <v>40</v>
      </c>
      <c r="N31" s="5">
        <v>33</v>
      </c>
      <c r="O31" s="5">
        <v>34</v>
      </c>
      <c r="P31" s="5">
        <v>30</v>
      </c>
      <c r="Q31" s="5">
        <v>40</v>
      </c>
    </row>
    <row r="32" spans="2:17" x14ac:dyDescent="0.25">
      <c r="B32" s="2">
        <v>25</v>
      </c>
      <c r="C32" s="3" t="s">
        <v>230</v>
      </c>
      <c r="D32" s="3" t="s">
        <v>125</v>
      </c>
      <c r="E32" s="3" t="s">
        <v>33</v>
      </c>
      <c r="F32" s="3" t="str">
        <f>LOOKUP(G32,{0;3;4;5;6;7;8;9;10},{"EN APRENDIZAJE";"REFORZAR APRENDIZAJE";"FALTA PRACTICA";"ACEPTABLE";"BUENO";"MUY BUENO";"SOBRESALIENTE";"EXCELENTE"})</f>
        <v>REFORZAR APRENDIZAJE</v>
      </c>
      <c r="G32" s="12">
        <f t="shared" si="0"/>
        <v>3.8600000000000003</v>
      </c>
      <c r="H32" s="5">
        <v>50</v>
      </c>
      <c r="I32" s="5">
        <v>52</v>
      </c>
      <c r="J32" s="5">
        <v>54</v>
      </c>
      <c r="K32" s="5">
        <v>35</v>
      </c>
      <c r="L32" s="5">
        <v>40</v>
      </c>
      <c r="M32" s="5">
        <v>34</v>
      </c>
      <c r="N32" s="5">
        <v>30</v>
      </c>
      <c r="O32" s="5">
        <v>40</v>
      </c>
      <c r="P32" s="5">
        <v>25</v>
      </c>
      <c r="Q32" s="5">
        <v>26</v>
      </c>
    </row>
    <row r="33" spans="2:17" x14ac:dyDescent="0.25">
      <c r="B33" s="2">
        <v>26</v>
      </c>
      <c r="C33" s="3" t="s">
        <v>232</v>
      </c>
      <c r="D33" s="3" t="s">
        <v>125</v>
      </c>
      <c r="E33" s="3" t="s">
        <v>33</v>
      </c>
      <c r="F33" s="3" t="str">
        <f>LOOKUP(G33,{0;3;4;5;6;7;8;9;10},{"EN APRENDIZAJE";"REFORZAR APRENDIZAJE";"FALTA PRACTICA";"ACEPTABLE";"BUENO";"MUY BUENO";"SOBRESALIENTE";"EXCELENTE"})</f>
        <v>REFORZAR APRENDIZAJE</v>
      </c>
      <c r="G33" s="12">
        <f t="shared" si="0"/>
        <v>3.46</v>
      </c>
      <c r="H33" s="5">
        <v>35</v>
      </c>
      <c r="I33" s="5">
        <v>30</v>
      </c>
      <c r="J33" s="5">
        <v>30</v>
      </c>
      <c r="K33" s="5">
        <v>50</v>
      </c>
      <c r="L33" s="5">
        <v>48</v>
      </c>
      <c r="M33" s="5">
        <v>35</v>
      </c>
      <c r="N33" s="5">
        <v>27</v>
      </c>
      <c r="O33" s="5">
        <v>32</v>
      </c>
      <c r="P33" s="5">
        <v>30</v>
      </c>
      <c r="Q33" s="5">
        <v>29</v>
      </c>
    </row>
    <row r="34" spans="2:17" x14ac:dyDescent="0.25">
      <c r="B34" s="2">
        <v>27</v>
      </c>
      <c r="C34" s="3" t="s">
        <v>238</v>
      </c>
      <c r="D34" s="3" t="s">
        <v>199</v>
      </c>
      <c r="E34" s="3" t="s">
        <v>121</v>
      </c>
      <c r="F34" s="3" t="str">
        <f>LOOKUP(G34,{0;3;4;5;6;7;8;9;10},{"EN APRENDIZAJE";"REFORZAR APRENDIZAJE";"FALTA PRACTICA";"ACEPTABLE";"BUENO";"MUY BUENO";"SOBRESALIENTE";"EXCELENTE"})</f>
        <v>EN APRENDIZAJE</v>
      </c>
      <c r="G34" s="12">
        <f t="shared" si="0"/>
        <v>2.71</v>
      </c>
      <c r="H34" s="5">
        <v>25</v>
      </c>
      <c r="I34" s="5">
        <v>25</v>
      </c>
      <c r="J34" s="5">
        <v>23</v>
      </c>
      <c r="K34" s="5">
        <v>25</v>
      </c>
      <c r="L34" s="5">
        <v>28</v>
      </c>
      <c r="M34" s="5">
        <v>28</v>
      </c>
      <c r="N34" s="5">
        <v>30</v>
      </c>
      <c r="O34" s="5">
        <v>28</v>
      </c>
      <c r="P34" s="5">
        <v>28</v>
      </c>
      <c r="Q34" s="5">
        <v>31</v>
      </c>
    </row>
    <row r="35" spans="2:17" hidden="1" x14ac:dyDescent="0.25">
      <c r="B35" s="2">
        <v>28</v>
      </c>
      <c r="C35" s="3" t="s">
        <v>231</v>
      </c>
      <c r="D35" s="3" t="s">
        <v>197</v>
      </c>
      <c r="E35" s="3" t="s">
        <v>35</v>
      </c>
      <c r="F35" s="3" t="str">
        <f>LOOKUP(G35,{0;3;4;5;6;7;8;9;10},{"EN APRENDIZAJE";"REFORZAR APRENDIZAJE";"FALTA PRACTICA";"ACEPTABLE";"BUENO";"MUY BUENO";"SOBRESALIENTE";"EXCELENTE"})</f>
        <v>EN APRENDIZAJE</v>
      </c>
      <c r="G35" s="12">
        <f t="shared" si="0"/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</row>
  </sheetData>
  <mergeCells count="7">
    <mergeCell ref="B1:F1"/>
    <mergeCell ref="C6:F6"/>
    <mergeCell ref="H5:J5"/>
    <mergeCell ref="K5:L5"/>
    <mergeCell ref="M5:O5"/>
    <mergeCell ref="B2:F2"/>
    <mergeCell ref="B3:F3"/>
  </mergeCells>
  <hyperlinks>
    <hyperlink ref="A1" location="Principal!A1" display="P. Inicio"/>
  </hyperlinks>
  <pageMargins left="0.70866141732283472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90" zoomScaleNormal="90" workbookViewId="0">
      <selection activeCell="B1" sqref="B1:G7"/>
    </sheetView>
  </sheetViews>
  <sheetFormatPr baseColWidth="10" defaultColWidth="11.42578125" defaultRowHeight="15" x14ac:dyDescent="0.25"/>
  <cols>
    <col min="2" max="2" width="6.42578125" bestFit="1" customWidth="1"/>
    <col min="3" max="3" width="30" bestFit="1" customWidth="1"/>
    <col min="4" max="4" width="17" customWidth="1"/>
    <col min="5" max="5" width="16.140625" bestFit="1" customWidth="1"/>
    <col min="6" max="6" width="22.7109375" hidden="1" customWidth="1"/>
    <col min="7" max="7" width="17.42578125" customWidth="1"/>
    <col min="9" max="11" width="20.7109375" customWidth="1"/>
  </cols>
  <sheetData>
    <row r="1" spans="1:11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1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1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1" ht="19.5" thickBot="1" x14ac:dyDescent="0.35">
      <c r="B4" s="21"/>
      <c r="C4" s="21"/>
      <c r="D4" s="21"/>
      <c r="E4" s="31"/>
      <c r="F4" s="21"/>
      <c r="G4" s="6"/>
      <c r="I4" s="18" t="s">
        <v>18</v>
      </c>
      <c r="J4" s="115" t="s">
        <v>324</v>
      </c>
      <c r="K4" s="112"/>
    </row>
    <row r="5" spans="1:11" ht="30.95" customHeight="1" thickBot="1" x14ac:dyDescent="0.3">
      <c r="C5" s="102" t="s">
        <v>73</v>
      </c>
      <c r="D5" s="102"/>
      <c r="E5" s="102"/>
      <c r="F5" s="102"/>
      <c r="I5" s="22" t="s">
        <v>325</v>
      </c>
      <c r="J5" s="22" t="s">
        <v>326</v>
      </c>
      <c r="K5" s="19" t="s">
        <v>327</v>
      </c>
    </row>
    <row r="6" spans="1:11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31</v>
      </c>
      <c r="J6" s="1" t="s">
        <v>32</v>
      </c>
      <c r="K6" s="1" t="s">
        <v>32</v>
      </c>
    </row>
    <row r="7" spans="1:11" x14ac:dyDescent="0.25">
      <c r="B7" s="83">
        <v>1</v>
      </c>
      <c r="C7" s="28" t="s">
        <v>287</v>
      </c>
      <c r="D7" s="26" t="s">
        <v>201</v>
      </c>
      <c r="E7" s="26" t="s">
        <v>105</v>
      </c>
      <c r="F7" s="3" t="str">
        <f>LOOKUP(G7,{0;3;4;5;6;7;8;9;10},{"EN APRENDIZAJE";"REFORZAR APRENDIZAJE";"FALTA PRACTICA";"ACEPTABLE";"BUENO";"MUY BUENO";"SOBRESALIENTE";"EXCELENTE"})</f>
        <v>EN APRENDIZAJE</v>
      </c>
      <c r="G7" s="8">
        <f>AVERAGE(I7:K7)/10</f>
        <v>1</v>
      </c>
      <c r="H7" s="12">
        <f>SUM(I7:K7)</f>
        <v>30</v>
      </c>
      <c r="I7" s="12">
        <v>10</v>
      </c>
      <c r="J7" s="12">
        <v>10</v>
      </c>
      <c r="K7" s="12">
        <v>10</v>
      </c>
    </row>
  </sheetData>
  <mergeCells count="5">
    <mergeCell ref="B2:F2"/>
    <mergeCell ref="B3:F3"/>
    <mergeCell ref="J4:K4"/>
    <mergeCell ref="C5:F5"/>
    <mergeCell ref="B1:G1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workbookViewId="0">
      <selection activeCell="B1" sqref="B1:G8"/>
    </sheetView>
  </sheetViews>
  <sheetFormatPr baseColWidth="10" defaultColWidth="11.42578125" defaultRowHeight="15" x14ac:dyDescent="0.25"/>
  <cols>
    <col min="2" max="2" width="6.42578125" bestFit="1" customWidth="1"/>
    <col min="3" max="3" width="33.5703125" bestFit="1" customWidth="1"/>
    <col min="4" max="4" width="19.28515625" customWidth="1"/>
    <col min="5" max="5" width="16.140625" bestFit="1" customWidth="1"/>
    <col min="6" max="6" width="22.7109375" hidden="1" customWidth="1"/>
    <col min="7" max="7" width="12.42578125" customWidth="1"/>
    <col min="9" max="11" width="20.7109375" customWidth="1"/>
  </cols>
  <sheetData>
    <row r="1" spans="1:11" ht="18.75" x14ac:dyDescent="0.3">
      <c r="A1" s="7" t="s">
        <v>5</v>
      </c>
      <c r="B1" s="6" t="str">
        <f>Principal!B1</f>
        <v xml:space="preserve">III FESTIVAL NACIONAL DE PATINAJE ARTISTICO, CATEGORIAS NOVATOS E INICIACIÓN </v>
      </c>
      <c r="C1" s="6"/>
      <c r="D1" s="6"/>
      <c r="E1" s="6"/>
      <c r="F1" s="6"/>
      <c r="G1" s="6"/>
      <c r="H1" s="81"/>
      <c r="I1" s="81"/>
    </row>
    <row r="2" spans="1:11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1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1" ht="19.5" thickBot="1" x14ac:dyDescent="0.35">
      <c r="B4" s="21"/>
      <c r="C4" s="21"/>
      <c r="D4" s="21"/>
      <c r="E4" s="31"/>
      <c r="F4" s="21"/>
      <c r="G4" s="6"/>
      <c r="I4" s="18" t="s">
        <v>18</v>
      </c>
      <c r="J4" s="115" t="s">
        <v>324</v>
      </c>
      <c r="K4" s="112"/>
    </row>
    <row r="5" spans="1:11" ht="30.95" customHeight="1" thickBot="1" x14ac:dyDescent="0.3">
      <c r="C5" s="102" t="s">
        <v>30</v>
      </c>
      <c r="D5" s="102"/>
      <c r="E5" s="102"/>
      <c r="F5" s="102"/>
      <c r="I5" s="22" t="s">
        <v>325</v>
      </c>
      <c r="J5" s="22" t="s">
        <v>326</v>
      </c>
      <c r="K5" s="19" t="s">
        <v>327</v>
      </c>
    </row>
    <row r="6" spans="1:11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31</v>
      </c>
      <c r="J6" s="1" t="s">
        <v>32</v>
      </c>
      <c r="K6" s="1" t="s">
        <v>32</v>
      </c>
    </row>
    <row r="7" spans="1:11" x14ac:dyDescent="0.25">
      <c r="B7" s="83">
        <v>1</v>
      </c>
      <c r="C7" s="27" t="s">
        <v>298</v>
      </c>
      <c r="D7" s="26" t="s">
        <v>29</v>
      </c>
      <c r="E7" s="26" t="s">
        <v>33</v>
      </c>
      <c r="F7" s="3" t="str">
        <f>LOOKUP(G7,{0;3;4;5;6;7;8;9;10},{"EN APRENDIZAJE";"REFORZAR APRENDIZAJE";"FALTA PRACTICA";"ACEPTABLE";"BUENO";"MUY BUENO";"SOBRESALIENTE";"EXCELENTE"})</f>
        <v>FALTA PRACTICA</v>
      </c>
      <c r="G7" s="8">
        <f>AVERAGE(I7:K7)/10</f>
        <v>4.3</v>
      </c>
      <c r="H7" s="12">
        <f>SUM(I7:K7)</f>
        <v>129</v>
      </c>
      <c r="I7" s="12">
        <v>43</v>
      </c>
      <c r="J7" s="12">
        <v>43</v>
      </c>
      <c r="K7" s="12">
        <v>43</v>
      </c>
    </row>
    <row r="8" spans="1:11" x14ac:dyDescent="0.25">
      <c r="B8" s="83">
        <v>2</v>
      </c>
      <c r="C8" s="28" t="s">
        <v>294</v>
      </c>
      <c r="D8" s="26" t="s">
        <v>29</v>
      </c>
      <c r="E8" s="26" t="s">
        <v>33</v>
      </c>
      <c r="F8" s="3" t="str">
        <f>LOOKUP(G8,{0;3;4;5;6;7;8;9;10},{"EN APRENDIZAJE";"REFORZAR APRENDIZAJE";"FALTA PRACTICA";"ACEPTABLE";"BUENO";"MUY BUENO";"SOBRESALIENTE";"EXCELENTE"})</f>
        <v>FALTA PRACTICA</v>
      </c>
      <c r="G8" s="8">
        <f>AVERAGE(I8:K8)/10</f>
        <v>4</v>
      </c>
      <c r="H8" s="12">
        <f>SUM(I8:K8)</f>
        <v>120</v>
      </c>
      <c r="I8" s="12">
        <v>40</v>
      </c>
      <c r="J8" s="12">
        <v>40</v>
      </c>
      <c r="K8" s="12">
        <v>40</v>
      </c>
    </row>
    <row r="9" spans="1:11" hidden="1" x14ac:dyDescent="0.25">
      <c r="B9" s="83">
        <v>3</v>
      </c>
      <c r="C9" s="28" t="s">
        <v>297</v>
      </c>
      <c r="D9" s="26" t="s">
        <v>190</v>
      </c>
      <c r="E9" s="26" t="s">
        <v>33</v>
      </c>
      <c r="F9" s="3" t="str">
        <f>LOOKUP(G9,{0;3;4;5;6;7;8;9;10},{"EN APRENDIZAJE";"REFORZAR APRENDIZAJE";"FALTA PRACTICA";"ACEPTABLE";"BUENO";"MUY BUENO";"SOBRESALIENTE";"EXCELENTE"})</f>
        <v>EN APRENDIZAJE</v>
      </c>
      <c r="G9" s="8">
        <f>AVERAGE(I9:K9)/10</f>
        <v>0</v>
      </c>
      <c r="H9" s="12">
        <f>SUM(I9:K9)</f>
        <v>0</v>
      </c>
      <c r="I9" s="12">
        <v>0</v>
      </c>
      <c r="J9" s="12">
        <v>0</v>
      </c>
      <c r="K9" s="12">
        <v>0</v>
      </c>
    </row>
    <row r="10" spans="1:11" hidden="1" x14ac:dyDescent="0.25">
      <c r="B10" s="83">
        <v>4</v>
      </c>
      <c r="C10" s="27" t="s">
        <v>293</v>
      </c>
      <c r="D10" s="29" t="s">
        <v>190</v>
      </c>
      <c r="E10" s="29" t="s">
        <v>33</v>
      </c>
      <c r="F10" s="3" t="str">
        <f>LOOKUP(G10,{0;3;4;5;6;7;8;9;10},{"EN APRENDIZAJE";"REFORZAR APRENDIZAJE";"FALTA PRACTICA";"ACEPTABLE";"BUENO";"MUY BUENO";"SOBRESALIENTE";"EXCELENTE"})</f>
        <v>EN APRENDIZAJE</v>
      </c>
      <c r="G10" s="8">
        <f>AVERAGE(I10:K10)/10</f>
        <v>0</v>
      </c>
      <c r="H10" s="12">
        <f>SUM(I10:K10)</f>
        <v>0</v>
      </c>
      <c r="I10" s="12">
        <v>0</v>
      </c>
      <c r="J10" s="12">
        <v>0</v>
      </c>
      <c r="K10" s="12">
        <v>0</v>
      </c>
    </row>
  </sheetData>
  <mergeCells count="4">
    <mergeCell ref="B2:F2"/>
    <mergeCell ref="B3:F3"/>
    <mergeCell ref="J4:K4"/>
    <mergeCell ref="C5:F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80" zoomScaleNormal="80" workbookViewId="0">
      <selection activeCell="B1" sqref="B1:G7"/>
    </sheetView>
  </sheetViews>
  <sheetFormatPr baseColWidth="10" defaultColWidth="11.42578125" defaultRowHeight="15" x14ac:dyDescent="0.25"/>
  <cols>
    <col min="2" max="2" width="6.42578125" bestFit="1" customWidth="1"/>
    <col min="3" max="3" width="23.5703125" customWidth="1"/>
    <col min="4" max="5" width="23.140625" customWidth="1"/>
    <col min="6" max="6" width="22.7109375" hidden="1" customWidth="1"/>
    <col min="7" max="7" width="8.42578125" customWidth="1"/>
    <col min="9" max="11" width="20.7109375" customWidth="1"/>
  </cols>
  <sheetData>
    <row r="1" spans="1:11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101"/>
      <c r="H1" s="81"/>
      <c r="I1" s="81"/>
    </row>
    <row r="2" spans="1:11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1" ht="19.5" thickBot="1" x14ac:dyDescent="0.35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1" ht="19.5" thickBot="1" x14ac:dyDescent="0.35">
      <c r="B4" s="21"/>
      <c r="C4" s="21"/>
      <c r="D4" s="21"/>
      <c r="E4" s="47"/>
      <c r="F4" s="21"/>
      <c r="G4" s="6"/>
      <c r="I4" s="18" t="s">
        <v>18</v>
      </c>
      <c r="J4" s="115" t="s">
        <v>324</v>
      </c>
      <c r="K4" s="112"/>
    </row>
    <row r="5" spans="1:11" ht="30.95" customHeight="1" thickBot="1" x14ac:dyDescent="0.3">
      <c r="C5" s="102" t="s">
        <v>92</v>
      </c>
      <c r="D5" s="102"/>
      <c r="E5" s="102"/>
      <c r="F5" s="102"/>
      <c r="I5" s="22" t="s">
        <v>325</v>
      </c>
      <c r="J5" s="22" t="s">
        <v>326</v>
      </c>
      <c r="K5" s="19" t="s">
        <v>327</v>
      </c>
    </row>
    <row r="6" spans="1:11" x14ac:dyDescent="0.25">
      <c r="B6" s="52" t="s">
        <v>0</v>
      </c>
      <c r="C6" s="52" t="s">
        <v>1</v>
      </c>
      <c r="D6" s="52" t="s">
        <v>2</v>
      </c>
      <c r="E6" s="52" t="s">
        <v>36</v>
      </c>
      <c r="F6" s="1" t="s">
        <v>3</v>
      </c>
      <c r="G6" s="1" t="s">
        <v>4</v>
      </c>
      <c r="H6" s="1" t="s">
        <v>9</v>
      </c>
      <c r="I6" s="1" t="s">
        <v>31</v>
      </c>
      <c r="J6" s="1" t="s">
        <v>32</v>
      </c>
      <c r="K6" s="1" t="s">
        <v>32</v>
      </c>
    </row>
    <row r="7" spans="1:11" s="72" customFormat="1" x14ac:dyDescent="0.25">
      <c r="B7" s="60">
        <v>1</v>
      </c>
      <c r="C7" s="25" t="s">
        <v>310</v>
      </c>
      <c r="D7" s="25" t="s">
        <v>29</v>
      </c>
      <c r="E7" s="25" t="s">
        <v>33</v>
      </c>
      <c r="F7" s="73" t="str">
        <f>LOOKUP(G7,{0;3;4;5;6;7;8;9;10},{"EN APRENDIZAJE";"REFORZAR APRENDIZAJE";"FALTA PRACTICA";"ACEPTABLE";"BUENO";"MUY BUENO";"SOBRESALIENTE";"EXCELENTE"})</f>
        <v>EN APRENDIZAJE</v>
      </c>
      <c r="G7" s="75">
        <f>AVERAGE(I7:K7)/10</f>
        <v>2.7</v>
      </c>
      <c r="H7" s="74">
        <f>SUM(I7:K7)</f>
        <v>81</v>
      </c>
      <c r="I7" s="74">
        <v>27</v>
      </c>
      <c r="J7" s="74">
        <v>27</v>
      </c>
      <c r="K7" s="74">
        <v>27</v>
      </c>
    </row>
  </sheetData>
  <mergeCells count="5">
    <mergeCell ref="B2:F2"/>
    <mergeCell ref="B3:F3"/>
    <mergeCell ref="J4:K4"/>
    <mergeCell ref="C5:F5"/>
    <mergeCell ref="B1:G1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90" zoomScaleNormal="90" workbookViewId="0"/>
  </sheetViews>
  <sheetFormatPr baseColWidth="10" defaultColWidth="11.42578125" defaultRowHeight="15" x14ac:dyDescent="0.25"/>
  <cols>
    <col min="2" max="2" width="6.42578125" bestFit="1" customWidth="1"/>
    <col min="3" max="3" width="33.28515625" customWidth="1"/>
    <col min="4" max="4" width="17.85546875" customWidth="1"/>
    <col min="5" max="5" width="22.42578125" customWidth="1"/>
    <col min="6" max="6" width="22.7109375" hidden="1" customWidth="1"/>
    <col min="7" max="7" width="8.42578125" customWidth="1"/>
    <col min="9" max="14" width="10.7109375" customWidth="1"/>
  </cols>
  <sheetData>
    <row r="1" spans="1:14" ht="18.75" x14ac:dyDescent="0.3">
      <c r="A1" s="7" t="s">
        <v>5</v>
      </c>
      <c r="B1" s="6" t="str">
        <f>Principal!B1</f>
        <v xml:space="preserve">III FESTIVAL NACIONAL DE PATINAJE ARTISTICO, CATEGORIAS NOVATOS E INICIACIÓN </v>
      </c>
      <c r="C1" s="6"/>
      <c r="D1" s="6"/>
      <c r="E1" s="6"/>
      <c r="F1" s="6"/>
      <c r="G1" s="77"/>
    </row>
    <row r="2" spans="1:14" ht="18.75" x14ac:dyDescent="0.3">
      <c r="B2" s="101" t="str">
        <f>Principal!B2</f>
        <v>BOGOTA D.C. , DICIEMBRE 09 AL 11 DE 2022</v>
      </c>
      <c r="C2" s="101"/>
      <c r="D2" s="101"/>
      <c r="E2" s="101"/>
      <c r="F2" s="101"/>
      <c r="G2" s="77"/>
    </row>
    <row r="3" spans="1:14" ht="19.5" thickBot="1" x14ac:dyDescent="0.35">
      <c r="B3" s="101" t="str">
        <f>Principal!B3</f>
        <v>FEDERACIÓN COLOMBIANA DE PATINAJE</v>
      </c>
      <c r="C3" s="101"/>
      <c r="D3" s="101"/>
      <c r="E3" s="101"/>
      <c r="F3" s="101"/>
      <c r="G3" s="77"/>
    </row>
    <row r="4" spans="1:14" ht="19.5" thickBot="1" x14ac:dyDescent="0.35">
      <c r="B4" s="76"/>
      <c r="C4" s="76"/>
      <c r="D4" s="76"/>
      <c r="E4" s="76"/>
      <c r="F4" s="76"/>
      <c r="G4" s="77"/>
      <c r="I4" s="18" t="s">
        <v>18</v>
      </c>
      <c r="J4" s="111" t="s">
        <v>328</v>
      </c>
      <c r="K4" s="111"/>
      <c r="L4" s="111"/>
      <c r="M4" s="111"/>
      <c r="N4" s="112"/>
    </row>
    <row r="5" spans="1:14" ht="21" customHeight="1" thickBot="1" x14ac:dyDescent="0.3">
      <c r="C5" s="102" t="s">
        <v>187</v>
      </c>
      <c r="D5" s="102"/>
      <c r="E5" s="102"/>
      <c r="F5" s="102"/>
      <c r="I5" s="108" t="s">
        <v>329</v>
      </c>
      <c r="J5" s="110"/>
      <c r="K5" s="108" t="s">
        <v>330</v>
      </c>
      <c r="L5" s="110"/>
      <c r="M5" s="108" t="s">
        <v>331</v>
      </c>
      <c r="N5" s="109"/>
    </row>
    <row r="6" spans="1:14" x14ac:dyDescent="0.25">
      <c r="B6" s="1" t="s">
        <v>0</v>
      </c>
      <c r="C6" s="1" t="s">
        <v>1</v>
      </c>
      <c r="D6" s="1" t="s">
        <v>2</v>
      </c>
      <c r="E6" s="1" t="s">
        <v>36</v>
      </c>
      <c r="F6" s="1" t="s">
        <v>3</v>
      </c>
      <c r="G6" s="1" t="s">
        <v>4</v>
      </c>
      <c r="H6" s="1" t="s">
        <v>9</v>
      </c>
      <c r="I6" s="1" t="s">
        <v>10</v>
      </c>
      <c r="J6" s="1" t="s">
        <v>11</v>
      </c>
      <c r="K6" s="1" t="s">
        <v>10</v>
      </c>
      <c r="L6" s="1" t="s">
        <v>11</v>
      </c>
      <c r="M6" s="1" t="s">
        <v>10</v>
      </c>
      <c r="N6" s="1" t="s">
        <v>11</v>
      </c>
    </row>
    <row r="7" spans="1:14" x14ac:dyDescent="0.25">
      <c r="B7" s="118">
        <v>1</v>
      </c>
      <c r="C7" s="25" t="s">
        <v>186</v>
      </c>
      <c r="D7" s="118" t="s">
        <v>217</v>
      </c>
      <c r="E7" s="118" t="s">
        <v>185</v>
      </c>
      <c r="F7" s="119" t="str">
        <f>LOOKUP(G7,{0;3;4;5;6;7;8;9;10},{"EN APRENDIZAJE";"REFORZAR APRENDIZAJE";"FALTA PRACTICA";"ACEPTABLE";"BUENO";"MUY BUENO";"SOBRESALIENTE";"EXCELENTE"})</f>
        <v>ACEPTABLE</v>
      </c>
      <c r="G7" s="116">
        <f>AVERAGE(I7:N7)/10</f>
        <v>5.4166666666666661</v>
      </c>
      <c r="H7" s="116">
        <f>SUM(I7:N7)</f>
        <v>325</v>
      </c>
      <c r="I7" s="116">
        <v>55</v>
      </c>
      <c r="J7" s="116">
        <v>53</v>
      </c>
      <c r="K7" s="116">
        <v>55</v>
      </c>
      <c r="L7" s="116">
        <v>53</v>
      </c>
      <c r="M7" s="116">
        <v>55</v>
      </c>
      <c r="N7" s="116">
        <v>54</v>
      </c>
    </row>
    <row r="8" spans="1:14" x14ac:dyDescent="0.25">
      <c r="B8" s="118"/>
      <c r="C8" s="25" t="s">
        <v>184</v>
      </c>
      <c r="D8" s="118"/>
      <c r="E8" s="118"/>
      <c r="F8" s="120"/>
      <c r="G8" s="117"/>
      <c r="H8" s="117"/>
      <c r="I8" s="117"/>
      <c r="J8" s="117"/>
      <c r="K8" s="117"/>
      <c r="L8" s="117"/>
      <c r="M8" s="117"/>
      <c r="N8" s="117"/>
    </row>
    <row r="9" spans="1:14" x14ac:dyDescent="0.25">
      <c r="B9" s="121">
        <v>2</v>
      </c>
      <c r="C9" s="53"/>
      <c r="D9" s="121"/>
      <c r="E9" s="121"/>
      <c r="F9" s="119" t="str">
        <f>LOOKUP(G9,{0;3;4;5;6;7;8;9;10},{"EN APRENDIZAJE";"REFORZAR APRENDIZAJE";"FALTA PRACTICA";"ACEPTABLE";"BUENO";"MUY BUENO";"SOBRESALIENTE";"EXCELENTE"})</f>
        <v>EN APRENDIZAJE</v>
      </c>
      <c r="G9" s="116">
        <f>AVERAGE(I9:N9)/10</f>
        <v>0</v>
      </c>
      <c r="H9" s="116">
        <f>SUM(I9:N9)</f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</row>
    <row r="10" spans="1:14" x14ac:dyDescent="0.25">
      <c r="B10" s="122"/>
      <c r="C10" s="53"/>
      <c r="D10" s="122"/>
      <c r="E10" s="122"/>
      <c r="F10" s="120"/>
      <c r="G10" s="117"/>
      <c r="H10" s="117"/>
      <c r="I10" s="117"/>
      <c r="J10" s="117"/>
      <c r="K10" s="117"/>
      <c r="L10" s="117"/>
      <c r="M10" s="117"/>
      <c r="N10" s="117"/>
    </row>
  </sheetData>
  <mergeCells count="31">
    <mergeCell ref="H9:H10"/>
    <mergeCell ref="I9:I10"/>
    <mergeCell ref="J9:J10"/>
    <mergeCell ref="K9:K10"/>
    <mergeCell ref="L9:L10"/>
    <mergeCell ref="M9:M10"/>
    <mergeCell ref="N7:N8"/>
    <mergeCell ref="B7:B8"/>
    <mergeCell ref="D7:D8"/>
    <mergeCell ref="E7:E8"/>
    <mergeCell ref="F7:F8"/>
    <mergeCell ref="G7:G8"/>
    <mergeCell ref="H7:H8"/>
    <mergeCell ref="I7:I8"/>
    <mergeCell ref="N9:N10"/>
    <mergeCell ref="B9:B10"/>
    <mergeCell ref="D9:D10"/>
    <mergeCell ref="E9:E10"/>
    <mergeCell ref="F9:F10"/>
    <mergeCell ref="G9:G10"/>
    <mergeCell ref="J7:J8"/>
    <mergeCell ref="K7:K8"/>
    <mergeCell ref="L7:L8"/>
    <mergeCell ref="M7:M8"/>
    <mergeCell ref="B2:F2"/>
    <mergeCell ref="B3:F3"/>
    <mergeCell ref="J4:N4"/>
    <mergeCell ref="C5:F5"/>
    <mergeCell ref="I5:J5"/>
    <mergeCell ref="K5:L5"/>
    <mergeCell ref="M5:N5"/>
  </mergeCells>
  <hyperlinks>
    <hyperlink ref="A1" location="Principal!A1" display="P. Inicio"/>
  </hyperlink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6" zoomScale="80" zoomScaleNormal="80" workbookViewId="0">
      <selection activeCell="B1" sqref="B1:F31"/>
    </sheetView>
  </sheetViews>
  <sheetFormatPr baseColWidth="10" defaultColWidth="11.42578125" defaultRowHeight="15" x14ac:dyDescent="0.25"/>
  <cols>
    <col min="2" max="2" width="6.42578125" bestFit="1" customWidth="1"/>
    <col min="3" max="3" width="30.5703125" customWidth="1"/>
    <col min="4" max="4" width="15.28515625" customWidth="1"/>
    <col min="5" max="5" width="13.140625" customWidth="1"/>
    <col min="6" max="6" width="22.7109375" bestFit="1" customWidth="1"/>
    <col min="7" max="7" width="6.5703125" customWidth="1"/>
    <col min="8" max="14" width="3.85546875" customWidth="1"/>
    <col min="15" max="16" width="4" customWidth="1"/>
  </cols>
  <sheetData>
    <row r="1" spans="1:16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6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6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6" ht="19.5" thickBot="1" x14ac:dyDescent="0.35">
      <c r="B4" s="37"/>
      <c r="C4" s="37"/>
      <c r="D4" s="37"/>
      <c r="E4" s="37"/>
      <c r="F4" s="37"/>
      <c r="G4" s="6"/>
    </row>
    <row r="5" spans="1:16" ht="19.5" thickBot="1" x14ac:dyDescent="0.35">
      <c r="B5" s="36"/>
      <c r="C5" s="36"/>
      <c r="D5" s="36"/>
      <c r="E5" s="36"/>
      <c r="F5" s="36"/>
      <c r="G5" s="6"/>
      <c r="H5" s="103" t="s">
        <v>96</v>
      </c>
      <c r="I5" s="104"/>
      <c r="J5" s="105"/>
      <c r="K5" s="103" t="s">
        <v>97</v>
      </c>
      <c r="L5" s="106"/>
      <c r="M5" s="103" t="s">
        <v>100</v>
      </c>
      <c r="N5" s="104"/>
      <c r="O5" s="105"/>
      <c r="P5" s="43" t="s">
        <v>101</v>
      </c>
    </row>
    <row r="6" spans="1:16" ht="15.75" thickBot="1" x14ac:dyDescent="0.3">
      <c r="C6" s="102" t="s">
        <v>51</v>
      </c>
      <c r="D6" s="102"/>
      <c r="E6" s="102"/>
      <c r="F6" s="102"/>
      <c r="H6" s="18" t="s">
        <v>75</v>
      </c>
      <c r="I6" s="18" t="s">
        <v>76</v>
      </c>
      <c r="J6" s="18" t="s">
        <v>77</v>
      </c>
      <c r="K6" s="18" t="s">
        <v>78</v>
      </c>
      <c r="L6" s="18" t="s">
        <v>79</v>
      </c>
      <c r="M6" s="40" t="s">
        <v>95</v>
      </c>
      <c r="N6" s="41" t="s">
        <v>93</v>
      </c>
      <c r="O6" s="41" t="s">
        <v>80</v>
      </c>
      <c r="P6" s="41" t="s">
        <v>81</v>
      </c>
    </row>
    <row r="7" spans="1:16" x14ac:dyDescent="0.25">
      <c r="B7" s="1" t="s">
        <v>0</v>
      </c>
      <c r="C7" s="9" t="s">
        <v>1</v>
      </c>
      <c r="D7" s="1" t="s">
        <v>2</v>
      </c>
      <c r="E7" s="1" t="s">
        <v>36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38</v>
      </c>
      <c r="P7" s="1" t="s">
        <v>39</v>
      </c>
    </row>
    <row r="8" spans="1:16" x14ac:dyDescent="0.25">
      <c r="B8" s="2">
        <v>1</v>
      </c>
      <c r="C8" s="3" t="s">
        <v>141</v>
      </c>
      <c r="D8" s="3" t="s">
        <v>209</v>
      </c>
      <c r="E8" s="3" t="s">
        <v>140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 t="shared" ref="G8:G31" si="0">AVERAGE(H8:P8)/10</f>
        <v>5.8</v>
      </c>
      <c r="H8" s="5">
        <v>54</v>
      </c>
      <c r="I8" s="5">
        <v>63</v>
      </c>
      <c r="J8" s="5">
        <v>60</v>
      </c>
      <c r="K8" s="5">
        <v>53</v>
      </c>
      <c r="L8" s="5">
        <v>70</v>
      </c>
      <c r="M8" s="5">
        <v>68</v>
      </c>
      <c r="N8" s="5">
        <v>70</v>
      </c>
      <c r="O8" s="5">
        <v>44</v>
      </c>
      <c r="P8" s="5">
        <v>40</v>
      </c>
    </row>
    <row r="9" spans="1:16" x14ac:dyDescent="0.25">
      <c r="B9" s="2">
        <v>2</v>
      </c>
      <c r="C9" s="3" t="s">
        <v>245</v>
      </c>
      <c r="D9" s="3" t="s">
        <v>111</v>
      </c>
      <c r="E9" s="3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5.7666666666666666</v>
      </c>
      <c r="H9" s="5">
        <v>59</v>
      </c>
      <c r="I9" s="5">
        <v>61</v>
      </c>
      <c r="J9" s="5">
        <v>57</v>
      </c>
      <c r="K9" s="5">
        <v>67</v>
      </c>
      <c r="L9" s="5">
        <v>64</v>
      </c>
      <c r="M9" s="5">
        <v>58</v>
      </c>
      <c r="N9" s="5">
        <v>64</v>
      </c>
      <c r="O9" s="5">
        <v>47</v>
      </c>
      <c r="P9" s="5">
        <v>42</v>
      </c>
    </row>
    <row r="10" spans="1:16" x14ac:dyDescent="0.25">
      <c r="B10" s="2">
        <v>3</v>
      </c>
      <c r="C10" s="3" t="s">
        <v>244</v>
      </c>
      <c r="D10" s="3" t="s">
        <v>29</v>
      </c>
      <c r="E10" s="3" t="s">
        <v>33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5.6222222222222218</v>
      </c>
      <c r="H10" s="5">
        <v>62</v>
      </c>
      <c r="I10" s="5">
        <v>60</v>
      </c>
      <c r="J10" s="5">
        <v>62</v>
      </c>
      <c r="K10" s="5">
        <v>60</v>
      </c>
      <c r="L10" s="5">
        <v>60</v>
      </c>
      <c r="M10" s="5">
        <v>62</v>
      </c>
      <c r="N10" s="5">
        <v>58</v>
      </c>
      <c r="O10" s="5">
        <v>42</v>
      </c>
      <c r="P10" s="5">
        <v>40</v>
      </c>
    </row>
    <row r="11" spans="1:16" x14ac:dyDescent="0.25">
      <c r="B11" s="2">
        <v>4</v>
      </c>
      <c r="C11" s="3" t="s">
        <v>251</v>
      </c>
      <c r="D11" s="3" t="s">
        <v>111</v>
      </c>
      <c r="E11" s="3" t="s">
        <v>33</v>
      </c>
      <c r="F11" s="3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5.4777777777777779</v>
      </c>
      <c r="H11" s="5">
        <v>59</v>
      </c>
      <c r="I11" s="5">
        <v>62</v>
      </c>
      <c r="J11" s="5">
        <v>58</v>
      </c>
      <c r="K11" s="5">
        <v>60</v>
      </c>
      <c r="L11" s="5">
        <v>50</v>
      </c>
      <c r="M11" s="5">
        <v>60</v>
      </c>
      <c r="N11" s="5">
        <v>60</v>
      </c>
      <c r="O11" s="5">
        <v>40</v>
      </c>
      <c r="P11" s="5">
        <v>44</v>
      </c>
    </row>
    <row r="12" spans="1:16" x14ac:dyDescent="0.25">
      <c r="B12" s="2">
        <v>5</v>
      </c>
      <c r="C12" s="3" t="s">
        <v>242</v>
      </c>
      <c r="D12" s="3" t="s">
        <v>190</v>
      </c>
      <c r="E12" s="3" t="s">
        <v>33</v>
      </c>
      <c r="F12" s="3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5.4444444444444446</v>
      </c>
      <c r="H12" s="5">
        <v>54</v>
      </c>
      <c r="I12" s="5">
        <v>61</v>
      </c>
      <c r="J12" s="5">
        <v>57</v>
      </c>
      <c r="K12" s="5">
        <v>47</v>
      </c>
      <c r="L12" s="5">
        <v>67</v>
      </c>
      <c r="M12" s="5">
        <v>55</v>
      </c>
      <c r="N12" s="5">
        <v>63</v>
      </c>
      <c r="O12" s="5">
        <v>42</v>
      </c>
      <c r="P12" s="5">
        <v>44</v>
      </c>
    </row>
    <row r="13" spans="1:16" x14ac:dyDescent="0.25">
      <c r="B13" s="2">
        <v>6</v>
      </c>
      <c r="C13" s="3" t="s">
        <v>248</v>
      </c>
      <c r="D13" s="3" t="s">
        <v>118</v>
      </c>
      <c r="E13" s="3" t="s">
        <v>33</v>
      </c>
      <c r="F13" s="3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5.4222222222222225</v>
      </c>
      <c r="H13" s="5">
        <v>49</v>
      </c>
      <c r="I13" s="5">
        <v>57</v>
      </c>
      <c r="J13" s="5">
        <v>56</v>
      </c>
      <c r="K13" s="5">
        <v>45</v>
      </c>
      <c r="L13" s="5">
        <v>60</v>
      </c>
      <c r="M13" s="5">
        <v>60</v>
      </c>
      <c r="N13" s="5">
        <v>60</v>
      </c>
      <c r="O13" s="5">
        <v>48</v>
      </c>
      <c r="P13" s="5">
        <v>53</v>
      </c>
    </row>
    <row r="14" spans="1:16" x14ac:dyDescent="0.25">
      <c r="B14" s="2">
        <v>7</v>
      </c>
      <c r="C14" s="3" t="s">
        <v>252</v>
      </c>
      <c r="D14" s="3" t="s">
        <v>111</v>
      </c>
      <c r="E14" s="3" t="s">
        <v>33</v>
      </c>
      <c r="F14" s="3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5.3</v>
      </c>
      <c r="H14" s="5">
        <v>50</v>
      </c>
      <c r="I14" s="5">
        <v>54</v>
      </c>
      <c r="J14" s="5">
        <v>57</v>
      </c>
      <c r="K14" s="5">
        <v>54</v>
      </c>
      <c r="L14" s="5">
        <v>56</v>
      </c>
      <c r="M14" s="5">
        <v>60</v>
      </c>
      <c r="N14" s="5">
        <v>60</v>
      </c>
      <c r="O14" s="5">
        <v>41</v>
      </c>
      <c r="P14" s="5">
        <v>45</v>
      </c>
    </row>
    <row r="15" spans="1:16" x14ac:dyDescent="0.25">
      <c r="B15" s="2">
        <v>8</v>
      </c>
      <c r="C15" s="3" t="s">
        <v>240</v>
      </c>
      <c r="D15" s="3" t="s">
        <v>199</v>
      </c>
      <c r="E15" s="3" t="s">
        <v>121</v>
      </c>
      <c r="F15" s="3" t="str">
        <f>LOOKUP(G15,{0;3;4;5;6;7;8;9;10},{"EN APRENDIZAJE";"REFORZAR APRENDIZAJE";"FALTA PRACTICA";"ACEPTABLE";"BUENO";"MUY BUENO";"SOBRESALIENTE";"EXCELENTE"})</f>
        <v>ACEPTABLE</v>
      </c>
      <c r="G15" s="12">
        <f t="shared" si="0"/>
        <v>5.2888888888888888</v>
      </c>
      <c r="H15" s="5">
        <v>62</v>
      </c>
      <c r="I15" s="5">
        <v>57</v>
      </c>
      <c r="J15" s="5">
        <v>55</v>
      </c>
      <c r="K15" s="5">
        <v>51</v>
      </c>
      <c r="L15" s="5">
        <v>55</v>
      </c>
      <c r="M15" s="5">
        <v>60</v>
      </c>
      <c r="N15" s="5">
        <v>53</v>
      </c>
      <c r="O15" s="5">
        <v>43</v>
      </c>
      <c r="P15" s="5">
        <v>40</v>
      </c>
    </row>
    <row r="16" spans="1:16" x14ac:dyDescent="0.25">
      <c r="B16" s="2">
        <v>9</v>
      </c>
      <c r="C16" s="3" t="s">
        <v>144</v>
      </c>
      <c r="D16" s="3" t="s">
        <v>220</v>
      </c>
      <c r="E16" s="3" t="s">
        <v>35</v>
      </c>
      <c r="F16" s="3" t="str">
        <f>LOOKUP(G16,{0;3;4;5;6;7;8;9;10},{"EN APRENDIZAJE";"REFORZAR APRENDIZAJE";"FALTA PRACTICA";"ACEPTABLE";"BUENO";"MUY BUENO";"SOBRESALIENTE";"EXCELENTE"})</f>
        <v>ACEPTABLE</v>
      </c>
      <c r="G16" s="12">
        <f t="shared" si="0"/>
        <v>5.2111111111111112</v>
      </c>
      <c r="H16" s="5">
        <v>53</v>
      </c>
      <c r="I16" s="5">
        <v>56</v>
      </c>
      <c r="J16" s="5">
        <v>55</v>
      </c>
      <c r="K16" s="5">
        <v>56</v>
      </c>
      <c r="L16" s="5">
        <v>62</v>
      </c>
      <c r="M16" s="5">
        <v>58</v>
      </c>
      <c r="N16" s="5">
        <v>60</v>
      </c>
      <c r="O16" s="5">
        <v>39</v>
      </c>
      <c r="P16" s="5">
        <v>30</v>
      </c>
    </row>
    <row r="17" spans="2:16" x14ac:dyDescent="0.25">
      <c r="B17" s="2">
        <v>10</v>
      </c>
      <c r="C17" s="3" t="s">
        <v>243</v>
      </c>
      <c r="D17" s="3" t="s">
        <v>147</v>
      </c>
      <c r="E17" s="3" t="s">
        <v>33</v>
      </c>
      <c r="F17" s="3" t="str">
        <f>LOOKUP(G17,{0;3;4;5;6;7;8;9;10},{"EN APRENDIZAJE";"REFORZAR APRENDIZAJE";"FALTA PRACTICA";"ACEPTABLE";"BUENO";"MUY BUENO";"SOBRESALIENTE";"EXCELENTE"})</f>
        <v>ACEPTABLE</v>
      </c>
      <c r="G17" s="12">
        <f t="shared" si="0"/>
        <v>5.2</v>
      </c>
      <c r="H17" s="5">
        <v>44</v>
      </c>
      <c r="I17" s="5">
        <v>53</v>
      </c>
      <c r="J17" s="5">
        <v>51</v>
      </c>
      <c r="K17" s="5">
        <v>45</v>
      </c>
      <c r="L17" s="5">
        <v>58</v>
      </c>
      <c r="M17" s="5">
        <v>60</v>
      </c>
      <c r="N17" s="5">
        <v>62</v>
      </c>
      <c r="O17" s="5">
        <v>53</v>
      </c>
      <c r="P17" s="5">
        <v>42</v>
      </c>
    </row>
    <row r="18" spans="2:16" x14ac:dyDescent="0.25">
      <c r="B18" s="2">
        <v>11</v>
      </c>
      <c r="C18" s="3" t="s">
        <v>250</v>
      </c>
      <c r="D18" s="3" t="s">
        <v>190</v>
      </c>
      <c r="E18" s="3" t="s">
        <v>33</v>
      </c>
      <c r="F18" s="3" t="str">
        <f>LOOKUP(G18,{0;3;4;5;6;7;8;9;10},{"EN APRENDIZAJE";"REFORZAR APRENDIZAJE";"FALTA PRACTICA";"ACEPTABLE";"BUENO";"MUY BUENO";"SOBRESALIENTE";"EXCELENTE"})</f>
        <v>ACEPTABLE</v>
      </c>
      <c r="G18" s="12">
        <f t="shared" si="0"/>
        <v>5.177777777777778</v>
      </c>
      <c r="H18" s="5">
        <v>57</v>
      </c>
      <c r="I18" s="5">
        <v>55</v>
      </c>
      <c r="J18" s="5">
        <v>52</v>
      </c>
      <c r="K18" s="5">
        <v>42</v>
      </c>
      <c r="L18" s="5">
        <v>60</v>
      </c>
      <c r="M18" s="5">
        <v>58</v>
      </c>
      <c r="N18" s="5">
        <v>60</v>
      </c>
      <c r="O18" s="5">
        <v>40</v>
      </c>
      <c r="P18" s="5">
        <v>42</v>
      </c>
    </row>
    <row r="19" spans="2:16" x14ac:dyDescent="0.25">
      <c r="B19" s="2">
        <v>12</v>
      </c>
      <c r="C19" s="3" t="s">
        <v>138</v>
      </c>
      <c r="D19" s="3" t="s">
        <v>139</v>
      </c>
      <c r="E19" s="3" t="s">
        <v>140</v>
      </c>
      <c r="F19" s="3" t="str">
        <f>LOOKUP(G19,{0;3;4;5;6;7;8;9;10},{"EN APRENDIZAJE";"REFORZAR APRENDIZAJE";"FALTA PRACTICA";"ACEPTABLE";"BUENO";"MUY BUENO";"SOBRESALIENTE";"EXCELENTE"})</f>
        <v>ACEPTABLE</v>
      </c>
      <c r="G19" s="12">
        <f t="shared" si="0"/>
        <v>5.1333333333333337</v>
      </c>
      <c r="H19" s="5">
        <v>50</v>
      </c>
      <c r="I19" s="5">
        <v>47</v>
      </c>
      <c r="J19" s="5">
        <v>44</v>
      </c>
      <c r="K19" s="5">
        <v>61</v>
      </c>
      <c r="L19" s="5">
        <v>60</v>
      </c>
      <c r="M19" s="5">
        <v>54</v>
      </c>
      <c r="N19" s="5">
        <v>60</v>
      </c>
      <c r="O19" s="5">
        <v>42</v>
      </c>
      <c r="P19" s="5">
        <v>44</v>
      </c>
    </row>
    <row r="20" spans="2:16" x14ac:dyDescent="0.25">
      <c r="B20" s="2">
        <v>13</v>
      </c>
      <c r="C20" s="3" t="s">
        <v>239</v>
      </c>
      <c r="D20" s="3" t="s">
        <v>111</v>
      </c>
      <c r="E20" s="3" t="s">
        <v>33</v>
      </c>
      <c r="F20" s="3" t="str">
        <f>LOOKUP(G20,{0;3;4;5;6;7;8;9;10},{"EN APRENDIZAJE";"REFORZAR APRENDIZAJE";"FALTA PRACTICA";"ACEPTABLE";"BUENO";"MUY BUENO";"SOBRESALIENTE";"EXCELENTE"})</f>
        <v>ACEPTABLE</v>
      </c>
      <c r="G20" s="12">
        <f t="shared" si="0"/>
        <v>5.0777777777777775</v>
      </c>
      <c r="H20" s="5">
        <v>59</v>
      </c>
      <c r="I20" s="5">
        <v>61</v>
      </c>
      <c r="J20" s="5">
        <v>54</v>
      </c>
      <c r="K20" s="5">
        <v>54</v>
      </c>
      <c r="L20" s="5">
        <v>60</v>
      </c>
      <c r="M20" s="5">
        <v>30</v>
      </c>
      <c r="N20" s="5">
        <v>60</v>
      </c>
      <c r="O20" s="5">
        <v>40</v>
      </c>
      <c r="P20" s="5">
        <v>39</v>
      </c>
    </row>
    <row r="21" spans="2:16" x14ac:dyDescent="0.25">
      <c r="B21" s="2">
        <v>14</v>
      </c>
      <c r="C21" s="11" t="s">
        <v>336</v>
      </c>
      <c r="D21" s="11" t="s">
        <v>337</v>
      </c>
      <c r="E21" s="11" t="s">
        <v>35</v>
      </c>
      <c r="F21" s="3" t="str">
        <f>LOOKUP(G21,{0;3;4;5;6;7;8;9;10},{"EN APRENDIZAJE";"REFORZAR APRENDIZAJE";"FALTA PRACTICA";"ACEPTABLE";"BUENO";"MUY BUENO";"SOBRESALIENTE";"EXCELENTE"})</f>
        <v>ACEPTABLE</v>
      </c>
      <c r="G21" s="12">
        <f t="shared" si="0"/>
        <v>5.0666666666666664</v>
      </c>
      <c r="H21" s="5">
        <v>56</v>
      </c>
      <c r="I21" s="5">
        <v>56</v>
      </c>
      <c r="J21" s="5">
        <v>53</v>
      </c>
      <c r="K21" s="5">
        <v>59</v>
      </c>
      <c r="L21" s="5">
        <v>50</v>
      </c>
      <c r="M21" s="5">
        <v>60</v>
      </c>
      <c r="N21" s="5">
        <v>60</v>
      </c>
      <c r="O21" s="5">
        <v>32</v>
      </c>
      <c r="P21" s="5">
        <v>30</v>
      </c>
    </row>
    <row r="22" spans="2:16" x14ac:dyDescent="0.25">
      <c r="B22" s="2">
        <v>15</v>
      </c>
      <c r="C22" s="3" t="s">
        <v>142</v>
      </c>
      <c r="D22" s="3" t="s">
        <v>104</v>
      </c>
      <c r="E22" s="3" t="s">
        <v>33</v>
      </c>
      <c r="F22" s="3" t="str">
        <f>LOOKUP(G22,{0;3;4;5;6;7;8;9;10},{"EN APRENDIZAJE";"REFORZAR APRENDIZAJE";"FALTA PRACTICA";"ACEPTABLE";"BUENO";"MUY BUENO";"SOBRESALIENTE";"EXCELENTE"})</f>
        <v>FALTA PRACTICA</v>
      </c>
      <c r="G22" s="12">
        <f t="shared" si="0"/>
        <v>4.9111111111111114</v>
      </c>
      <c r="H22" s="5">
        <v>47</v>
      </c>
      <c r="I22" s="5">
        <v>48</v>
      </c>
      <c r="J22" s="5">
        <v>52</v>
      </c>
      <c r="K22" s="5">
        <v>20</v>
      </c>
      <c r="L22" s="5">
        <v>59</v>
      </c>
      <c r="M22" s="5">
        <v>53</v>
      </c>
      <c r="N22" s="5">
        <v>58</v>
      </c>
      <c r="O22" s="5">
        <v>53</v>
      </c>
      <c r="P22" s="5">
        <v>52</v>
      </c>
    </row>
    <row r="23" spans="2:16" x14ac:dyDescent="0.25">
      <c r="B23" s="2">
        <v>16</v>
      </c>
      <c r="C23" s="3" t="s">
        <v>256</v>
      </c>
      <c r="D23" s="3" t="s">
        <v>127</v>
      </c>
      <c r="E23" s="3" t="s">
        <v>33</v>
      </c>
      <c r="F23" s="3" t="str">
        <f>LOOKUP(G23,{0;3;4;5;6;7;8;9;10},{"EN APRENDIZAJE";"REFORZAR APRENDIZAJE";"FALTA PRACTICA";"ACEPTABLE";"BUENO";"MUY BUENO";"SOBRESALIENTE";"EXCELENTE"})</f>
        <v>FALTA PRACTICA</v>
      </c>
      <c r="G23" s="12">
        <f t="shared" si="0"/>
        <v>4.9111111111111114</v>
      </c>
      <c r="H23" s="5">
        <v>57</v>
      </c>
      <c r="I23" s="5">
        <v>54</v>
      </c>
      <c r="J23" s="5">
        <v>56</v>
      </c>
      <c r="K23" s="5">
        <v>47</v>
      </c>
      <c r="L23" s="5">
        <v>52</v>
      </c>
      <c r="M23" s="5">
        <v>30</v>
      </c>
      <c r="N23" s="5">
        <v>50</v>
      </c>
      <c r="O23" s="5">
        <v>44</v>
      </c>
      <c r="P23" s="5">
        <v>52</v>
      </c>
    </row>
    <row r="24" spans="2:16" x14ac:dyDescent="0.25">
      <c r="B24" s="2">
        <v>17</v>
      </c>
      <c r="C24" s="3" t="s">
        <v>145</v>
      </c>
      <c r="D24" s="3" t="s">
        <v>220</v>
      </c>
      <c r="E24" s="3" t="s">
        <v>35</v>
      </c>
      <c r="F24" s="3" t="str">
        <f>LOOKUP(G24,{0;3;4;5;6;7;8;9;10},{"EN APRENDIZAJE";"REFORZAR APRENDIZAJE";"FALTA PRACTICA";"ACEPTABLE";"BUENO";"MUY BUENO";"SOBRESALIENTE";"EXCELENTE"})</f>
        <v>FALTA PRACTICA</v>
      </c>
      <c r="G24" s="12">
        <f t="shared" si="0"/>
        <v>4.7444444444444445</v>
      </c>
      <c r="H24" s="5">
        <v>52</v>
      </c>
      <c r="I24" s="5">
        <v>50</v>
      </c>
      <c r="J24" s="5">
        <v>47</v>
      </c>
      <c r="K24" s="5">
        <v>49</v>
      </c>
      <c r="L24" s="5">
        <v>62</v>
      </c>
      <c r="M24" s="5">
        <v>49</v>
      </c>
      <c r="N24" s="5">
        <v>39</v>
      </c>
      <c r="O24" s="5">
        <v>37</v>
      </c>
      <c r="P24" s="5">
        <v>42</v>
      </c>
    </row>
    <row r="25" spans="2:16" x14ac:dyDescent="0.25">
      <c r="B25" s="2">
        <v>18</v>
      </c>
      <c r="C25" s="3" t="s">
        <v>255</v>
      </c>
      <c r="D25" s="3" t="s">
        <v>190</v>
      </c>
      <c r="E25" s="3" t="s">
        <v>33</v>
      </c>
      <c r="F25" s="3" t="str">
        <f>LOOKUP(G25,{0;3;4;5;6;7;8;9;10},{"EN APRENDIZAJE";"REFORZAR APRENDIZAJE";"FALTA PRACTICA";"ACEPTABLE";"BUENO";"MUY BUENO";"SOBRESALIENTE";"EXCELENTE"})</f>
        <v>FALTA PRACTICA</v>
      </c>
      <c r="G25" s="12">
        <f t="shared" si="0"/>
        <v>4.7222222222222223</v>
      </c>
      <c r="H25" s="5">
        <v>53</v>
      </c>
      <c r="I25" s="5">
        <v>56</v>
      </c>
      <c r="J25" s="5">
        <v>55</v>
      </c>
      <c r="K25" s="5">
        <v>44</v>
      </c>
      <c r="L25" s="5">
        <v>62</v>
      </c>
      <c r="M25" s="5">
        <v>60</v>
      </c>
      <c r="N25" s="5">
        <v>38</v>
      </c>
      <c r="O25" s="5">
        <v>27</v>
      </c>
      <c r="P25" s="5">
        <v>30</v>
      </c>
    </row>
    <row r="26" spans="2:16" x14ac:dyDescent="0.25">
      <c r="B26" s="2">
        <v>19</v>
      </c>
      <c r="C26" s="3" t="s">
        <v>247</v>
      </c>
      <c r="D26" s="3" t="s">
        <v>199</v>
      </c>
      <c r="E26" s="3" t="s">
        <v>121</v>
      </c>
      <c r="F26" s="3" t="str">
        <f>LOOKUP(G26,{0;3;4;5;6;7;8;9;10},{"EN APRENDIZAJE";"REFORZAR APRENDIZAJE";"FALTA PRACTICA";"ACEPTABLE";"BUENO";"MUY BUENO";"SOBRESALIENTE";"EXCELENTE"})</f>
        <v>FALTA PRACTICA</v>
      </c>
      <c r="G26" s="12">
        <f t="shared" si="0"/>
        <v>4.7</v>
      </c>
      <c r="H26" s="5">
        <v>51</v>
      </c>
      <c r="I26" s="5">
        <v>54</v>
      </c>
      <c r="J26" s="5">
        <v>55</v>
      </c>
      <c r="K26" s="5">
        <v>30</v>
      </c>
      <c r="L26" s="5">
        <v>48</v>
      </c>
      <c r="M26" s="5">
        <v>58</v>
      </c>
      <c r="N26" s="5">
        <v>60</v>
      </c>
      <c r="O26" s="5">
        <v>34</v>
      </c>
      <c r="P26" s="5">
        <v>33</v>
      </c>
    </row>
    <row r="27" spans="2:16" x14ac:dyDescent="0.25">
      <c r="B27" s="2">
        <v>20</v>
      </c>
      <c r="C27" s="3" t="s">
        <v>241</v>
      </c>
      <c r="D27" s="3" t="s">
        <v>110</v>
      </c>
      <c r="E27" s="3" t="s">
        <v>35</v>
      </c>
      <c r="F27" s="3" t="str">
        <f>LOOKUP(G27,{0;3;4;5;6;7;8;9;10},{"EN APRENDIZAJE";"REFORZAR APRENDIZAJE";"FALTA PRACTICA";"ACEPTABLE";"BUENO";"MUY BUENO";"SOBRESALIENTE";"EXCELENTE"})</f>
        <v>FALTA PRACTICA</v>
      </c>
      <c r="G27" s="12">
        <f t="shared" si="0"/>
        <v>4.4555555555555557</v>
      </c>
      <c r="H27" s="5">
        <v>52</v>
      </c>
      <c r="I27" s="5">
        <v>44</v>
      </c>
      <c r="J27" s="5">
        <v>44</v>
      </c>
      <c r="K27" s="5">
        <v>64</v>
      </c>
      <c r="L27" s="5">
        <v>40</v>
      </c>
      <c r="M27" s="5">
        <v>48</v>
      </c>
      <c r="N27" s="5">
        <v>49</v>
      </c>
      <c r="O27" s="5">
        <v>31</v>
      </c>
      <c r="P27" s="5">
        <v>29</v>
      </c>
    </row>
    <row r="28" spans="2:16" x14ac:dyDescent="0.25">
      <c r="B28" s="2">
        <v>21</v>
      </c>
      <c r="C28" s="3" t="s">
        <v>253</v>
      </c>
      <c r="D28" s="3" t="s">
        <v>201</v>
      </c>
      <c r="E28" s="3" t="s">
        <v>105</v>
      </c>
      <c r="F28" s="3" t="str">
        <f>LOOKUP(G28,{0;3;4;5;6;7;8;9;10},{"EN APRENDIZAJE";"REFORZAR APRENDIZAJE";"FALTA PRACTICA";"ACEPTABLE";"BUENO";"MUY BUENO";"SOBRESALIENTE";"EXCELENTE"})</f>
        <v>FALTA PRACTICA</v>
      </c>
      <c r="G28" s="12">
        <f t="shared" si="0"/>
        <v>4.4111111111111114</v>
      </c>
      <c r="H28" s="5">
        <v>52</v>
      </c>
      <c r="I28" s="5">
        <v>56</v>
      </c>
      <c r="J28" s="5">
        <v>53</v>
      </c>
      <c r="K28" s="5">
        <v>17</v>
      </c>
      <c r="L28" s="5">
        <v>59</v>
      </c>
      <c r="M28" s="5">
        <v>49</v>
      </c>
      <c r="N28" s="5">
        <v>50</v>
      </c>
      <c r="O28" s="5">
        <v>30</v>
      </c>
      <c r="P28" s="5">
        <v>31</v>
      </c>
    </row>
    <row r="29" spans="2:16" x14ac:dyDescent="0.25">
      <c r="B29" s="2">
        <v>22</v>
      </c>
      <c r="C29" s="3" t="s">
        <v>254</v>
      </c>
      <c r="D29" s="3" t="s">
        <v>147</v>
      </c>
      <c r="E29" s="3" t="s">
        <v>33</v>
      </c>
      <c r="F29" s="3" t="str">
        <f>LOOKUP(G29,{0;3;4;5;6;7;8;9;10},{"EN APRENDIZAJE";"REFORZAR APRENDIZAJE";"FALTA PRACTICA";"ACEPTABLE";"BUENO";"MUY BUENO";"SOBRESALIENTE";"EXCELENTE"})</f>
        <v>FALTA PRACTICA</v>
      </c>
      <c r="G29" s="12">
        <f t="shared" si="0"/>
        <v>4.2888888888888888</v>
      </c>
      <c r="H29" s="5">
        <v>47</v>
      </c>
      <c r="I29" s="5">
        <v>50</v>
      </c>
      <c r="J29" s="5">
        <v>51</v>
      </c>
      <c r="K29" s="5">
        <v>32</v>
      </c>
      <c r="L29" s="5">
        <v>47</v>
      </c>
      <c r="M29" s="5">
        <v>44</v>
      </c>
      <c r="N29" s="5">
        <v>46</v>
      </c>
      <c r="O29" s="5">
        <v>30</v>
      </c>
      <c r="P29" s="5">
        <v>39</v>
      </c>
    </row>
    <row r="30" spans="2:16" x14ac:dyDescent="0.25">
      <c r="B30" s="2">
        <v>23</v>
      </c>
      <c r="C30" s="3" t="s">
        <v>249</v>
      </c>
      <c r="D30" s="3" t="s">
        <v>147</v>
      </c>
      <c r="E30" s="3" t="s">
        <v>33</v>
      </c>
      <c r="F30" s="3" t="str">
        <f>LOOKUP(G30,{0;3;4;5;6;7;8;9;10},{"EN APRENDIZAJE";"REFORZAR APRENDIZAJE";"FALTA PRACTICA";"ACEPTABLE";"BUENO";"MUY BUENO";"SOBRESALIENTE";"EXCELENTE"})</f>
        <v>REFORZAR APRENDIZAJE</v>
      </c>
      <c r="G30" s="12">
        <f t="shared" si="0"/>
        <v>3.8555555555555556</v>
      </c>
      <c r="H30" s="5">
        <v>40</v>
      </c>
      <c r="I30" s="5">
        <v>39</v>
      </c>
      <c r="J30" s="5">
        <v>40</v>
      </c>
      <c r="K30" s="5">
        <v>23</v>
      </c>
      <c r="L30" s="5">
        <v>37</v>
      </c>
      <c r="M30" s="5">
        <v>48</v>
      </c>
      <c r="N30" s="5">
        <v>47</v>
      </c>
      <c r="O30" s="5">
        <v>34</v>
      </c>
      <c r="P30" s="5">
        <v>39</v>
      </c>
    </row>
    <row r="31" spans="2:16" x14ac:dyDescent="0.25">
      <c r="B31" s="99">
        <v>24</v>
      </c>
      <c r="C31" s="3" t="s">
        <v>246</v>
      </c>
      <c r="D31" s="3" t="s">
        <v>201</v>
      </c>
      <c r="E31" s="3" t="s">
        <v>105</v>
      </c>
      <c r="F31" s="3" t="str">
        <f>LOOKUP(G31,{0;3;4;5;6;7;8;9;10},{"EN APRENDIZAJE";"REFORZAR APRENDIZAJE";"FALTA PRACTICA";"ACEPTABLE";"BUENO";"MUY BUENO";"SOBRESALIENTE";"EXCELENTE"})</f>
        <v>REFORZAR APRENDIZAJE</v>
      </c>
      <c r="G31" s="12">
        <f t="shared" si="0"/>
        <v>3.7555555555555555</v>
      </c>
      <c r="H31" s="5">
        <v>45</v>
      </c>
      <c r="I31" s="5">
        <v>43</v>
      </c>
      <c r="J31" s="5">
        <v>44</v>
      </c>
      <c r="K31" s="5">
        <v>10</v>
      </c>
      <c r="L31" s="5">
        <v>52</v>
      </c>
      <c r="M31" s="5">
        <v>10</v>
      </c>
      <c r="N31" s="5">
        <v>54</v>
      </c>
      <c r="O31" s="5">
        <v>39</v>
      </c>
      <c r="P31" s="5">
        <v>41</v>
      </c>
    </row>
  </sheetData>
  <mergeCells count="7">
    <mergeCell ref="B1:F1"/>
    <mergeCell ref="C6:F6"/>
    <mergeCell ref="H5:J5"/>
    <mergeCell ref="K5:L5"/>
    <mergeCell ref="M5:O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4" zoomScaleNormal="100" workbookViewId="0">
      <selection activeCell="B1" sqref="B1:F24"/>
    </sheetView>
  </sheetViews>
  <sheetFormatPr baseColWidth="10" defaultColWidth="11.42578125" defaultRowHeight="15" x14ac:dyDescent="0.25"/>
  <cols>
    <col min="2" max="2" width="6.42578125" style="51" bestFit="1" customWidth="1"/>
    <col min="3" max="3" width="32.140625" customWidth="1"/>
    <col min="4" max="4" width="14.7109375" customWidth="1"/>
    <col min="5" max="5" width="9.7109375" customWidth="1"/>
    <col min="6" max="6" width="22.7109375" bestFit="1" customWidth="1"/>
    <col min="7" max="7" width="6.5703125" customWidth="1"/>
    <col min="8" max="14" width="3.85546875" customWidth="1"/>
    <col min="15" max="17" width="4" customWidth="1"/>
  </cols>
  <sheetData>
    <row r="1" spans="1:17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7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7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7" ht="19.5" thickBot="1" x14ac:dyDescent="0.35">
      <c r="B4" s="50"/>
      <c r="C4" s="37"/>
      <c r="D4" s="37"/>
      <c r="E4" s="37"/>
      <c r="F4" s="37"/>
      <c r="G4" s="6"/>
    </row>
    <row r="5" spans="1:17" ht="19.5" thickBot="1" x14ac:dyDescent="0.35">
      <c r="B5" s="50"/>
      <c r="C5" s="36"/>
      <c r="D5" s="36"/>
      <c r="E5" s="36"/>
      <c r="F5" s="36"/>
      <c r="G5" s="6"/>
      <c r="H5" s="103" t="s">
        <v>96</v>
      </c>
      <c r="I5" s="104"/>
      <c r="J5" s="105"/>
      <c r="K5" s="103" t="s">
        <v>97</v>
      </c>
      <c r="L5" s="106"/>
      <c r="M5" s="103" t="s">
        <v>100</v>
      </c>
      <c r="N5" s="104"/>
      <c r="O5" s="105"/>
      <c r="P5" s="43" t="s">
        <v>101</v>
      </c>
      <c r="Q5" s="44" t="s">
        <v>102</v>
      </c>
    </row>
    <row r="6" spans="1:17" ht="15.75" thickBot="1" x14ac:dyDescent="0.3">
      <c r="C6" s="102" t="s">
        <v>52</v>
      </c>
      <c r="D6" s="102"/>
      <c r="E6" s="102"/>
      <c r="F6" s="102"/>
      <c r="H6" s="18" t="s">
        <v>75</v>
      </c>
      <c r="I6" s="18" t="s">
        <v>76</v>
      </c>
      <c r="J6" s="18" t="s">
        <v>77</v>
      </c>
      <c r="K6" s="18" t="s">
        <v>78</v>
      </c>
      <c r="L6" s="18" t="s">
        <v>79</v>
      </c>
      <c r="M6" s="40" t="s">
        <v>95</v>
      </c>
      <c r="N6" s="41" t="s">
        <v>93</v>
      </c>
      <c r="O6" s="41" t="s">
        <v>80</v>
      </c>
      <c r="P6" s="41" t="s">
        <v>81</v>
      </c>
      <c r="Q6" s="41" t="s">
        <v>82</v>
      </c>
    </row>
    <row r="7" spans="1:17" x14ac:dyDescent="0.25">
      <c r="B7" s="1" t="s">
        <v>0</v>
      </c>
      <c r="C7" s="9" t="s">
        <v>1</v>
      </c>
      <c r="D7" s="1" t="s">
        <v>2</v>
      </c>
      <c r="E7" s="1" t="s">
        <v>36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38</v>
      </c>
      <c r="P7" s="1" t="s">
        <v>39</v>
      </c>
      <c r="Q7" s="1" t="s">
        <v>94</v>
      </c>
    </row>
    <row r="8" spans="1:17" x14ac:dyDescent="0.25">
      <c r="B8" s="2">
        <v>1</v>
      </c>
      <c r="C8" s="48" t="s">
        <v>261</v>
      </c>
      <c r="D8" s="48" t="s">
        <v>118</v>
      </c>
      <c r="E8" s="48" t="s">
        <v>33</v>
      </c>
      <c r="F8" s="49" t="str">
        <f>LOOKUP(G8,{0;3;4;5;6;7;8;9;10},{"EN APRENDIZAJE";"REFORZAR APRENDIZAJE";"FALTA PRACTICA";"ACEPTABLE";"BUENO";"MUY BUENO";"SOBRESALIENTE";"EXCELENTE"})</f>
        <v>ACEPTABLE</v>
      </c>
      <c r="G8" s="12">
        <f t="shared" ref="G8:G24" si="0">AVERAGE(H8:Q8)/10</f>
        <v>5.42</v>
      </c>
      <c r="H8" s="5">
        <v>65</v>
      </c>
      <c r="I8" s="5">
        <v>70</v>
      </c>
      <c r="J8" s="5">
        <v>67</v>
      </c>
      <c r="K8" s="5">
        <v>63</v>
      </c>
      <c r="L8" s="5">
        <v>65</v>
      </c>
      <c r="M8" s="5">
        <v>40</v>
      </c>
      <c r="N8" s="5">
        <v>40</v>
      </c>
      <c r="O8" s="5">
        <v>35</v>
      </c>
      <c r="P8" s="5">
        <v>50</v>
      </c>
      <c r="Q8" s="5">
        <v>47</v>
      </c>
    </row>
    <row r="9" spans="1:17" x14ac:dyDescent="0.25">
      <c r="B9" s="2">
        <v>2</v>
      </c>
      <c r="C9" s="48" t="s">
        <v>148</v>
      </c>
      <c r="D9" s="48" t="s">
        <v>104</v>
      </c>
      <c r="E9" s="48" t="s">
        <v>33</v>
      </c>
      <c r="F9" s="49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5.1899999999999995</v>
      </c>
      <c r="H9" s="5">
        <v>61</v>
      </c>
      <c r="I9" s="5">
        <v>63</v>
      </c>
      <c r="J9" s="5">
        <v>63</v>
      </c>
      <c r="K9" s="5">
        <v>56</v>
      </c>
      <c r="L9" s="5">
        <v>50</v>
      </c>
      <c r="M9" s="5">
        <v>42</v>
      </c>
      <c r="N9" s="5">
        <v>43</v>
      </c>
      <c r="O9" s="5">
        <v>40</v>
      </c>
      <c r="P9" s="5">
        <v>51</v>
      </c>
      <c r="Q9" s="5">
        <v>50</v>
      </c>
    </row>
    <row r="10" spans="1:17" x14ac:dyDescent="0.25">
      <c r="B10" s="2">
        <v>3</v>
      </c>
      <c r="C10" s="3" t="s">
        <v>260</v>
      </c>
      <c r="D10" s="3" t="s">
        <v>118</v>
      </c>
      <c r="E10" s="3" t="s">
        <v>33</v>
      </c>
      <c r="F10" s="49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5.1100000000000003</v>
      </c>
      <c r="H10" s="5">
        <v>57</v>
      </c>
      <c r="I10" s="5">
        <v>60</v>
      </c>
      <c r="J10" s="5">
        <v>61</v>
      </c>
      <c r="K10" s="5">
        <v>50</v>
      </c>
      <c r="L10" s="5">
        <v>52</v>
      </c>
      <c r="M10" s="5">
        <v>44</v>
      </c>
      <c r="N10" s="5">
        <v>48</v>
      </c>
      <c r="O10" s="5">
        <v>41</v>
      </c>
      <c r="P10" s="5">
        <v>48</v>
      </c>
      <c r="Q10" s="5">
        <v>50</v>
      </c>
    </row>
    <row r="11" spans="1:17" x14ac:dyDescent="0.25">
      <c r="B11" s="2">
        <v>4</v>
      </c>
      <c r="C11" s="3" t="s">
        <v>146</v>
      </c>
      <c r="D11" s="3" t="s">
        <v>139</v>
      </c>
      <c r="E11" s="3" t="s">
        <v>140</v>
      </c>
      <c r="F11" s="49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5.09</v>
      </c>
      <c r="H11" s="5">
        <v>60</v>
      </c>
      <c r="I11" s="5">
        <v>62</v>
      </c>
      <c r="J11" s="5">
        <v>58</v>
      </c>
      <c r="K11" s="5">
        <v>60</v>
      </c>
      <c r="L11" s="5">
        <v>62</v>
      </c>
      <c r="M11" s="5">
        <v>37</v>
      </c>
      <c r="N11" s="5">
        <v>42</v>
      </c>
      <c r="O11" s="5">
        <v>40</v>
      </c>
      <c r="P11" s="5">
        <v>53</v>
      </c>
      <c r="Q11" s="5">
        <v>35</v>
      </c>
    </row>
    <row r="12" spans="1:17" x14ac:dyDescent="0.25">
      <c r="B12" s="2">
        <v>5</v>
      </c>
      <c r="C12" s="48" t="s">
        <v>268</v>
      </c>
      <c r="D12" s="48" t="s">
        <v>111</v>
      </c>
      <c r="E12" s="48" t="s">
        <v>33</v>
      </c>
      <c r="F12" s="49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5.0600000000000005</v>
      </c>
      <c r="H12" s="5">
        <v>60</v>
      </c>
      <c r="I12" s="5">
        <v>64</v>
      </c>
      <c r="J12" s="5">
        <v>61</v>
      </c>
      <c r="K12" s="5">
        <v>60</v>
      </c>
      <c r="L12" s="5">
        <v>65</v>
      </c>
      <c r="M12" s="5">
        <v>40</v>
      </c>
      <c r="N12" s="5">
        <v>40</v>
      </c>
      <c r="O12" s="5">
        <v>40</v>
      </c>
      <c r="P12" s="5">
        <v>34</v>
      </c>
      <c r="Q12" s="5">
        <v>42</v>
      </c>
    </row>
    <row r="13" spans="1:17" x14ac:dyDescent="0.25">
      <c r="B13" s="2">
        <v>6</v>
      </c>
      <c r="C13" s="3" t="s">
        <v>149</v>
      </c>
      <c r="D13" s="3" t="s">
        <v>125</v>
      </c>
      <c r="E13" s="3" t="s">
        <v>33</v>
      </c>
      <c r="F13" s="49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5.04</v>
      </c>
      <c r="H13" s="5">
        <v>63</v>
      </c>
      <c r="I13" s="5">
        <v>66</v>
      </c>
      <c r="J13" s="5">
        <v>67</v>
      </c>
      <c r="K13" s="5">
        <v>55</v>
      </c>
      <c r="L13" s="5">
        <v>57</v>
      </c>
      <c r="M13" s="5">
        <v>40</v>
      </c>
      <c r="N13" s="5">
        <v>38</v>
      </c>
      <c r="O13" s="5">
        <v>40</v>
      </c>
      <c r="P13" s="5">
        <v>42</v>
      </c>
      <c r="Q13" s="5">
        <v>36</v>
      </c>
    </row>
    <row r="14" spans="1:17" x14ac:dyDescent="0.25">
      <c r="B14" s="2">
        <v>7</v>
      </c>
      <c r="C14" s="48" t="s">
        <v>263</v>
      </c>
      <c r="D14" s="48" t="s">
        <v>111</v>
      </c>
      <c r="E14" s="48" t="s">
        <v>33</v>
      </c>
      <c r="F14" s="49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5.01</v>
      </c>
      <c r="H14" s="5">
        <v>53</v>
      </c>
      <c r="I14" s="5">
        <v>56</v>
      </c>
      <c r="J14" s="5">
        <v>58</v>
      </c>
      <c r="K14" s="5">
        <v>60</v>
      </c>
      <c r="L14" s="5">
        <v>65</v>
      </c>
      <c r="M14" s="5">
        <v>40</v>
      </c>
      <c r="N14" s="5">
        <v>42</v>
      </c>
      <c r="O14" s="5">
        <v>40</v>
      </c>
      <c r="P14" s="5">
        <v>47</v>
      </c>
      <c r="Q14" s="5">
        <v>40</v>
      </c>
    </row>
    <row r="15" spans="1:17" x14ac:dyDescent="0.25">
      <c r="B15" s="2">
        <v>8</v>
      </c>
      <c r="C15" s="3" t="s">
        <v>319</v>
      </c>
      <c r="D15" s="3" t="s">
        <v>125</v>
      </c>
      <c r="E15" s="3" t="s">
        <v>33</v>
      </c>
      <c r="F15" s="49" t="str">
        <f>LOOKUP(G15,{0;3;4;5;6;7;8;9;10},{"EN APRENDIZAJE";"REFORZAR APRENDIZAJE";"FALTA PRACTICA";"ACEPTABLE";"BUENO";"MUY BUENO";"SOBRESALIENTE";"EXCELENTE"})</f>
        <v>FALTA PRACTICA</v>
      </c>
      <c r="G15" s="12">
        <f t="shared" si="0"/>
        <v>4.99</v>
      </c>
      <c r="H15" s="5">
        <v>60</v>
      </c>
      <c r="I15" s="5">
        <v>65</v>
      </c>
      <c r="J15" s="5">
        <v>63</v>
      </c>
      <c r="K15" s="5">
        <v>47</v>
      </c>
      <c r="L15" s="5">
        <v>50</v>
      </c>
      <c r="M15" s="5">
        <v>46</v>
      </c>
      <c r="N15" s="5">
        <v>48</v>
      </c>
      <c r="O15" s="5">
        <v>42</v>
      </c>
      <c r="P15" s="5">
        <v>38</v>
      </c>
      <c r="Q15" s="5">
        <v>40</v>
      </c>
    </row>
    <row r="16" spans="1:17" x14ac:dyDescent="0.25">
      <c r="B16" s="2">
        <v>9</v>
      </c>
      <c r="C16" s="3" t="s">
        <v>259</v>
      </c>
      <c r="D16" s="3" t="s">
        <v>190</v>
      </c>
      <c r="E16" s="3" t="s">
        <v>33</v>
      </c>
      <c r="F16" s="49" t="str">
        <f>LOOKUP(G16,{0;3;4;5;6;7;8;9;10},{"EN APRENDIZAJE";"REFORZAR APRENDIZAJE";"FALTA PRACTICA";"ACEPTABLE";"BUENO";"MUY BUENO";"SOBRESALIENTE";"EXCELENTE"})</f>
        <v>FALTA PRACTICA</v>
      </c>
      <c r="G16" s="12">
        <f t="shared" si="0"/>
        <v>4.8899999999999997</v>
      </c>
      <c r="H16" s="5">
        <v>56</v>
      </c>
      <c r="I16" s="5">
        <v>54</v>
      </c>
      <c r="J16" s="5">
        <v>52</v>
      </c>
      <c r="K16" s="5">
        <v>53</v>
      </c>
      <c r="L16" s="5">
        <v>53</v>
      </c>
      <c r="M16" s="5">
        <v>42</v>
      </c>
      <c r="N16" s="5">
        <v>30</v>
      </c>
      <c r="O16" s="5">
        <v>44</v>
      </c>
      <c r="P16" s="5">
        <v>53</v>
      </c>
      <c r="Q16" s="5">
        <v>52</v>
      </c>
    </row>
    <row r="17" spans="2:17" x14ac:dyDescent="0.25">
      <c r="B17" s="2">
        <v>10</v>
      </c>
      <c r="C17" s="48" t="s">
        <v>270</v>
      </c>
      <c r="D17" s="48" t="s">
        <v>125</v>
      </c>
      <c r="E17" s="48" t="s">
        <v>33</v>
      </c>
      <c r="F17" s="49" t="str">
        <f>LOOKUP(G17,{0;3;4;5;6;7;8;9;10},{"EN APRENDIZAJE";"REFORZAR APRENDIZAJE";"FALTA PRACTICA";"ACEPTABLE";"BUENO";"MUY BUENO";"SOBRESALIENTE";"EXCELENTE"})</f>
        <v>FALTA PRACTICA</v>
      </c>
      <c r="G17" s="12">
        <f t="shared" si="0"/>
        <v>4.82</v>
      </c>
      <c r="H17" s="5">
        <v>60</v>
      </c>
      <c r="I17" s="5">
        <v>64</v>
      </c>
      <c r="J17" s="5">
        <v>62</v>
      </c>
      <c r="K17" s="5">
        <v>57</v>
      </c>
      <c r="L17" s="5">
        <v>60</v>
      </c>
      <c r="M17" s="5">
        <v>38</v>
      </c>
      <c r="N17" s="5">
        <v>36</v>
      </c>
      <c r="O17" s="5">
        <v>38</v>
      </c>
      <c r="P17" s="5">
        <v>32</v>
      </c>
      <c r="Q17" s="5">
        <v>35</v>
      </c>
    </row>
    <row r="18" spans="2:17" x14ac:dyDescent="0.25">
      <c r="B18" s="2">
        <v>11</v>
      </c>
      <c r="C18" s="48" t="s">
        <v>266</v>
      </c>
      <c r="D18" s="48" t="s">
        <v>118</v>
      </c>
      <c r="E18" s="48" t="s">
        <v>33</v>
      </c>
      <c r="F18" s="49" t="str">
        <f>LOOKUP(G18,{0;3;4;5;6;7;8;9;10},{"EN APRENDIZAJE";"REFORZAR APRENDIZAJE";"FALTA PRACTICA";"ACEPTABLE";"BUENO";"MUY BUENO";"SOBRESALIENTE";"EXCELENTE"})</f>
        <v>FALTA PRACTICA</v>
      </c>
      <c r="G18" s="12">
        <f t="shared" si="0"/>
        <v>4.74</v>
      </c>
      <c r="H18" s="5">
        <v>60</v>
      </c>
      <c r="I18" s="5">
        <v>65</v>
      </c>
      <c r="J18" s="5">
        <v>62</v>
      </c>
      <c r="K18" s="5">
        <v>53</v>
      </c>
      <c r="L18" s="5">
        <v>51</v>
      </c>
      <c r="M18" s="5">
        <v>40</v>
      </c>
      <c r="N18" s="5">
        <v>42</v>
      </c>
      <c r="O18" s="5">
        <v>36</v>
      </c>
      <c r="P18" s="5">
        <v>37</v>
      </c>
      <c r="Q18" s="5">
        <v>28</v>
      </c>
    </row>
    <row r="19" spans="2:17" x14ac:dyDescent="0.25">
      <c r="B19" s="2">
        <v>12</v>
      </c>
      <c r="C19" s="3" t="s">
        <v>257</v>
      </c>
      <c r="D19" s="3" t="s">
        <v>209</v>
      </c>
      <c r="E19" s="3" t="s">
        <v>140</v>
      </c>
      <c r="F19" s="49" t="str">
        <f>LOOKUP(G19,{0;3;4;5;6;7;8;9;10},{"EN APRENDIZAJE";"REFORZAR APRENDIZAJE";"FALTA PRACTICA";"ACEPTABLE";"BUENO";"MUY BUENO";"SOBRESALIENTE";"EXCELENTE"})</f>
        <v>FALTA PRACTICA</v>
      </c>
      <c r="G19" s="12">
        <f t="shared" si="0"/>
        <v>4.71</v>
      </c>
      <c r="H19" s="5">
        <v>63</v>
      </c>
      <c r="I19" s="5">
        <v>61</v>
      </c>
      <c r="J19" s="5">
        <v>64</v>
      </c>
      <c r="K19" s="5">
        <v>43</v>
      </c>
      <c r="L19" s="5">
        <v>45</v>
      </c>
      <c r="M19" s="5">
        <v>38</v>
      </c>
      <c r="N19" s="5">
        <v>27</v>
      </c>
      <c r="O19" s="5">
        <v>32</v>
      </c>
      <c r="P19" s="5">
        <v>50</v>
      </c>
      <c r="Q19" s="5">
        <v>48</v>
      </c>
    </row>
    <row r="20" spans="2:17" x14ac:dyDescent="0.25">
      <c r="B20" s="2">
        <v>13</v>
      </c>
      <c r="C20" s="48" t="s">
        <v>269</v>
      </c>
      <c r="D20" s="48" t="s">
        <v>209</v>
      </c>
      <c r="E20" s="48" t="s">
        <v>140</v>
      </c>
      <c r="F20" s="49" t="str">
        <f>LOOKUP(G20,{0;3;4;5;6;7;8;9;10},{"EN APRENDIZAJE";"REFORZAR APRENDIZAJE";"FALTA PRACTICA";"ACEPTABLE";"BUENO";"MUY BUENO";"SOBRESALIENTE";"EXCELENTE"})</f>
        <v>FALTA PRACTICA</v>
      </c>
      <c r="G20" s="12">
        <f t="shared" si="0"/>
        <v>4.57</v>
      </c>
      <c r="H20" s="5">
        <v>62</v>
      </c>
      <c r="I20" s="5">
        <v>56</v>
      </c>
      <c r="J20" s="5">
        <v>62</v>
      </c>
      <c r="K20" s="5">
        <v>61</v>
      </c>
      <c r="L20" s="5">
        <v>60</v>
      </c>
      <c r="M20" s="5">
        <v>36</v>
      </c>
      <c r="N20" s="5">
        <v>25</v>
      </c>
      <c r="O20" s="5">
        <v>38</v>
      </c>
      <c r="P20" s="5">
        <v>26</v>
      </c>
      <c r="Q20" s="5">
        <v>31</v>
      </c>
    </row>
    <row r="21" spans="2:17" x14ac:dyDescent="0.25">
      <c r="B21" s="2">
        <v>14</v>
      </c>
      <c r="C21" s="48" t="s">
        <v>262</v>
      </c>
      <c r="D21" s="48" t="s">
        <v>147</v>
      </c>
      <c r="E21" s="48" t="s">
        <v>33</v>
      </c>
      <c r="F21" s="49" t="str">
        <f>LOOKUP(G21,{0;3;4;5;6;7;8;9;10},{"EN APRENDIZAJE";"REFORZAR APRENDIZAJE";"FALTA PRACTICA";"ACEPTABLE";"BUENO";"MUY BUENO";"SOBRESALIENTE";"EXCELENTE"})</f>
        <v>FALTA PRACTICA</v>
      </c>
      <c r="G21" s="12">
        <f t="shared" si="0"/>
        <v>4.3899999999999997</v>
      </c>
      <c r="H21" s="5">
        <v>50</v>
      </c>
      <c r="I21" s="5">
        <v>43</v>
      </c>
      <c r="J21" s="5">
        <v>57</v>
      </c>
      <c r="K21" s="5">
        <v>50</v>
      </c>
      <c r="L21" s="5">
        <v>47</v>
      </c>
      <c r="M21" s="5">
        <v>38</v>
      </c>
      <c r="N21" s="5">
        <v>34</v>
      </c>
      <c r="O21" s="5">
        <v>33</v>
      </c>
      <c r="P21" s="5">
        <v>43</v>
      </c>
      <c r="Q21" s="5">
        <v>44</v>
      </c>
    </row>
    <row r="22" spans="2:17" x14ac:dyDescent="0.25">
      <c r="B22" s="2">
        <v>15</v>
      </c>
      <c r="C22" s="48" t="s">
        <v>265</v>
      </c>
      <c r="D22" s="48" t="s">
        <v>125</v>
      </c>
      <c r="E22" s="48" t="s">
        <v>33</v>
      </c>
      <c r="F22" s="49" t="str">
        <f>LOOKUP(G22,{0;3;4;5;6;7;8;9;10},{"EN APRENDIZAJE";"REFORZAR APRENDIZAJE";"FALTA PRACTICA";"ACEPTABLE";"BUENO";"MUY BUENO";"SOBRESALIENTE";"EXCELENTE"})</f>
        <v>FALTA PRACTICA</v>
      </c>
      <c r="G22" s="12">
        <f t="shared" si="0"/>
        <v>4.32</v>
      </c>
      <c r="H22" s="5">
        <v>52</v>
      </c>
      <c r="I22" s="5">
        <v>57</v>
      </c>
      <c r="J22" s="5">
        <v>45</v>
      </c>
      <c r="K22" s="5">
        <v>48</v>
      </c>
      <c r="L22" s="5">
        <v>53</v>
      </c>
      <c r="M22" s="5">
        <v>35</v>
      </c>
      <c r="N22" s="5">
        <v>47</v>
      </c>
      <c r="O22" s="5">
        <v>34</v>
      </c>
      <c r="P22" s="5">
        <v>28</v>
      </c>
      <c r="Q22" s="5">
        <v>33</v>
      </c>
    </row>
    <row r="23" spans="2:17" x14ac:dyDescent="0.25">
      <c r="B23" s="2">
        <v>16</v>
      </c>
      <c r="C23" s="48" t="s">
        <v>264</v>
      </c>
      <c r="D23" s="48" t="s">
        <v>209</v>
      </c>
      <c r="E23" s="48" t="s">
        <v>140</v>
      </c>
      <c r="F23" s="49" t="str">
        <f>LOOKUP(G23,{0;3;4;5;6;7;8;9;10},{"EN APRENDIZAJE";"REFORZAR APRENDIZAJE";"FALTA PRACTICA";"ACEPTABLE";"BUENO";"MUY BUENO";"SOBRESALIENTE";"EXCELENTE"})</f>
        <v>FALTA PRACTICA</v>
      </c>
      <c r="G23" s="12">
        <f t="shared" si="0"/>
        <v>4.2200000000000006</v>
      </c>
      <c r="H23" s="5">
        <v>56</v>
      </c>
      <c r="I23" s="5">
        <v>54</v>
      </c>
      <c r="J23" s="5">
        <v>57</v>
      </c>
      <c r="K23" s="5">
        <v>50</v>
      </c>
      <c r="L23" s="5">
        <v>49</v>
      </c>
      <c r="M23" s="5">
        <v>36</v>
      </c>
      <c r="N23" s="5">
        <v>20</v>
      </c>
      <c r="O23" s="5">
        <v>33</v>
      </c>
      <c r="P23" s="5">
        <v>37</v>
      </c>
      <c r="Q23" s="5">
        <v>30</v>
      </c>
    </row>
    <row r="24" spans="2:17" x14ac:dyDescent="0.25">
      <c r="B24" s="2">
        <v>17</v>
      </c>
      <c r="C24" s="48" t="s">
        <v>267</v>
      </c>
      <c r="D24" s="48" t="s">
        <v>139</v>
      </c>
      <c r="E24" s="48" t="s">
        <v>140</v>
      </c>
      <c r="F24" s="49" t="str">
        <f>LOOKUP(G24,{0;3;4;5;6;7;8;9;10},{"EN APRENDIZAJE";"REFORZAR APRENDIZAJE";"FALTA PRACTICA";"ACEPTABLE";"BUENO";"MUY BUENO";"SOBRESALIENTE";"EXCELENTE"})</f>
        <v>REFORZAR APRENDIZAJE</v>
      </c>
      <c r="G24" s="12">
        <f t="shared" si="0"/>
        <v>3.4200000000000004</v>
      </c>
      <c r="H24" s="5">
        <v>43</v>
      </c>
      <c r="I24" s="5">
        <v>45</v>
      </c>
      <c r="J24" s="5">
        <v>47</v>
      </c>
      <c r="K24" s="5">
        <v>35</v>
      </c>
      <c r="L24" s="5">
        <v>37</v>
      </c>
      <c r="M24" s="5">
        <v>32</v>
      </c>
      <c r="N24" s="5">
        <v>10</v>
      </c>
      <c r="O24" s="5">
        <v>32</v>
      </c>
      <c r="P24" s="5">
        <v>31</v>
      </c>
      <c r="Q24" s="5">
        <v>30</v>
      </c>
    </row>
  </sheetData>
  <mergeCells count="7">
    <mergeCell ref="B1:F1"/>
    <mergeCell ref="C6:F6"/>
    <mergeCell ref="H5:J5"/>
    <mergeCell ref="K5:L5"/>
    <mergeCell ref="M5:O5"/>
    <mergeCell ref="B2:F2"/>
    <mergeCell ref="B3:F3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zoomScaleNormal="100" workbookViewId="0">
      <selection activeCell="B1" sqref="B1:F8"/>
    </sheetView>
  </sheetViews>
  <sheetFormatPr baseColWidth="10" defaultColWidth="11.42578125" defaultRowHeight="15" x14ac:dyDescent="0.25"/>
  <cols>
    <col min="2" max="2" width="6.42578125" style="51" bestFit="1" customWidth="1"/>
    <col min="3" max="3" width="27.7109375" customWidth="1"/>
    <col min="4" max="4" width="14.5703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  <col min="15" max="17" width="4" customWidth="1"/>
  </cols>
  <sheetData>
    <row r="1" spans="1:17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7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7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7" ht="19.5" thickBot="1" x14ac:dyDescent="0.35">
      <c r="B4" s="50"/>
      <c r="C4" s="79"/>
      <c r="D4" s="79"/>
      <c r="E4" s="79"/>
      <c r="F4" s="79"/>
      <c r="G4" s="6"/>
    </row>
    <row r="5" spans="1:17" ht="19.5" thickBot="1" x14ac:dyDescent="0.35">
      <c r="B5" s="50"/>
      <c r="C5" s="79"/>
      <c r="D5" s="79"/>
      <c r="E5" s="79"/>
      <c r="F5" s="79"/>
      <c r="G5" s="6"/>
      <c r="H5" s="103" t="s">
        <v>96</v>
      </c>
      <c r="I5" s="104"/>
      <c r="J5" s="105"/>
      <c r="K5" s="103" t="s">
        <v>97</v>
      </c>
      <c r="L5" s="106"/>
      <c r="M5" s="103" t="s">
        <v>100</v>
      </c>
      <c r="N5" s="104"/>
      <c r="O5" s="105"/>
      <c r="P5" s="78" t="s">
        <v>101</v>
      </c>
      <c r="Q5" s="44" t="s">
        <v>102</v>
      </c>
    </row>
    <row r="6" spans="1:17" ht="15.75" thickBot="1" x14ac:dyDescent="0.3">
      <c r="C6" s="102" t="s">
        <v>322</v>
      </c>
      <c r="D6" s="102"/>
      <c r="E6" s="102"/>
      <c r="F6" s="102"/>
      <c r="H6" s="18" t="s">
        <v>75</v>
      </c>
      <c r="I6" s="18" t="s">
        <v>76</v>
      </c>
      <c r="J6" s="18" t="s">
        <v>77</v>
      </c>
      <c r="K6" s="18" t="s">
        <v>78</v>
      </c>
      <c r="L6" s="18" t="s">
        <v>79</v>
      </c>
      <c r="M6" s="40" t="s">
        <v>95</v>
      </c>
      <c r="N6" s="41" t="s">
        <v>93</v>
      </c>
      <c r="O6" s="41" t="s">
        <v>80</v>
      </c>
      <c r="P6" s="41" t="s">
        <v>81</v>
      </c>
      <c r="Q6" s="41" t="s">
        <v>82</v>
      </c>
    </row>
    <row r="7" spans="1:17" x14ac:dyDescent="0.25">
      <c r="B7" s="1" t="s">
        <v>0</v>
      </c>
      <c r="C7" s="9" t="s">
        <v>1</v>
      </c>
      <c r="D7" s="1" t="s">
        <v>2</v>
      </c>
      <c r="E7" s="1" t="s">
        <v>36</v>
      </c>
      <c r="F7" s="1" t="s">
        <v>3</v>
      </c>
      <c r="G7" s="1" t="s">
        <v>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38</v>
      </c>
      <c r="P7" s="1" t="s">
        <v>39</v>
      </c>
      <c r="Q7" s="1" t="s">
        <v>94</v>
      </c>
    </row>
    <row r="8" spans="1:17" x14ac:dyDescent="0.25">
      <c r="B8" s="2">
        <v>1</v>
      </c>
      <c r="C8" s="3" t="s">
        <v>258</v>
      </c>
      <c r="D8" s="3" t="s">
        <v>111</v>
      </c>
      <c r="E8" s="3" t="s">
        <v>33</v>
      </c>
      <c r="F8" s="49" t="str">
        <f>LOOKUP(G8,{0;3;4;5;6;7;8;9;10},{"EN APRENDIZAJE";"REFORZAR APRENDIZAJE";"FALTA PRACTICA";"ACEPTABLE";"BUENO";"MUY BUENO";"SOBRESALIENTE";"EXCELENTE"})</f>
        <v>ACEPTABLE</v>
      </c>
      <c r="G8" s="12">
        <f>AVERAGE(H8:Q8)/10</f>
        <v>5.49</v>
      </c>
      <c r="H8" s="5">
        <v>60</v>
      </c>
      <c r="I8" s="5">
        <v>61</v>
      </c>
      <c r="J8" s="5">
        <v>62</v>
      </c>
      <c r="K8" s="5">
        <v>65</v>
      </c>
      <c r="L8" s="5">
        <v>63</v>
      </c>
      <c r="M8" s="5">
        <v>47</v>
      </c>
      <c r="N8" s="5">
        <v>44</v>
      </c>
      <c r="O8" s="5">
        <v>46</v>
      </c>
      <c r="P8" s="5">
        <v>50</v>
      </c>
      <c r="Q8" s="5">
        <v>51</v>
      </c>
    </row>
    <row r="9" spans="1:17" x14ac:dyDescent="0.25">
      <c r="B9" s="2">
        <v>2</v>
      </c>
      <c r="C9" s="3"/>
      <c r="D9" s="3"/>
      <c r="E9" s="3"/>
      <c r="F9" s="49" t="str">
        <f>LOOKUP(G9,{0;3;4;5;6;7;8;9;10},{"EN APRENDIZAJE";"REFORZAR APRENDIZAJE";"FALTA PRACTICA";"ACEPTABLE";"BUENO";"MUY BUENO";"SOBRESALIENTE";"EXCELENTE"})</f>
        <v>EN APRENDIZAJE</v>
      </c>
      <c r="G9" s="12">
        <f t="shared" ref="G9:G10" si="0">AVERAGE(H9:Q9)/10</f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</row>
    <row r="10" spans="1:17" x14ac:dyDescent="0.25">
      <c r="B10" s="2">
        <v>3</v>
      </c>
      <c r="C10" s="3"/>
      <c r="D10" s="3"/>
      <c r="E10" s="3"/>
      <c r="F10" s="49" t="str">
        <f>LOOKUP(G10,{0;3;4;5;6;7;8;9;10},{"EN APRENDIZAJE";"REFORZAR APRENDIZAJE";"FALTA PRACTICA";"ACEPTABLE";"BUENO";"MUY BUENO";"SOBRESALIENTE";"EXCELENTE"})</f>
        <v>EN APRENDIZAJE</v>
      </c>
      <c r="G10" s="12">
        <f t="shared" si="0"/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</row>
  </sheetData>
  <mergeCells count="7">
    <mergeCell ref="B1:F1"/>
    <mergeCell ref="K5:L5"/>
    <mergeCell ref="M5:O5"/>
    <mergeCell ref="C6:F6"/>
    <mergeCell ref="B2:F2"/>
    <mergeCell ref="B3:F3"/>
    <mergeCell ref="H5:J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B1" sqref="B1:F16"/>
    </sheetView>
  </sheetViews>
  <sheetFormatPr baseColWidth="10" defaultColWidth="11.42578125" defaultRowHeight="15" x14ac:dyDescent="0.25"/>
  <cols>
    <col min="2" max="2" width="6.42578125" bestFit="1" customWidth="1"/>
    <col min="3" max="3" width="24.28515625" customWidth="1"/>
    <col min="4" max="4" width="15.42578125" customWidth="1"/>
    <col min="5" max="5" width="17.7109375" customWidth="1"/>
    <col min="6" max="6" width="22.7109375" bestFit="1" customWidth="1"/>
    <col min="7" max="7" width="6.5703125" customWidth="1"/>
    <col min="8" max="14" width="3.85546875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37"/>
      <c r="C4" s="37"/>
      <c r="D4" s="37"/>
      <c r="E4" s="37"/>
      <c r="F4" s="37"/>
      <c r="G4" s="6"/>
    </row>
    <row r="5" spans="1:14" ht="19.5" thickBot="1" x14ac:dyDescent="0.35">
      <c r="B5" s="36"/>
      <c r="C5" s="36"/>
      <c r="D5" s="36"/>
      <c r="E5" s="36"/>
      <c r="F5" s="36"/>
      <c r="G5" s="6"/>
      <c r="H5" s="103" t="s">
        <v>97</v>
      </c>
      <c r="I5" s="106"/>
      <c r="J5" s="103" t="s">
        <v>97</v>
      </c>
      <c r="K5" s="106"/>
      <c r="L5" s="43" t="s">
        <v>98</v>
      </c>
      <c r="M5" s="44" t="s">
        <v>101</v>
      </c>
      <c r="N5" s="43" t="s">
        <v>102</v>
      </c>
    </row>
    <row r="6" spans="1:14" ht="15.75" thickBot="1" x14ac:dyDescent="0.3">
      <c r="C6" s="102" t="s">
        <v>53</v>
      </c>
      <c r="D6" s="102"/>
      <c r="E6" s="102"/>
      <c r="F6" s="102"/>
      <c r="H6" s="18" t="s">
        <v>83</v>
      </c>
      <c r="I6" s="18" t="s">
        <v>84</v>
      </c>
      <c r="J6" s="18" t="s">
        <v>78</v>
      </c>
      <c r="K6" s="40" t="s">
        <v>79</v>
      </c>
      <c r="L6" s="41" t="s">
        <v>80</v>
      </c>
      <c r="M6" s="41" t="s">
        <v>82</v>
      </c>
      <c r="N6" s="41" t="s">
        <v>85</v>
      </c>
    </row>
    <row r="7" spans="1:14" x14ac:dyDescent="0.25">
      <c r="B7" s="1" t="s">
        <v>0</v>
      </c>
      <c r="C7" s="9" t="s">
        <v>1</v>
      </c>
      <c r="D7" s="1" t="s">
        <v>2</v>
      </c>
      <c r="E7" s="1" t="s">
        <v>36</v>
      </c>
      <c r="F7" s="1" t="s">
        <v>3</v>
      </c>
      <c r="G7" s="1" t="s">
        <v>4</v>
      </c>
      <c r="H7" s="45" t="s">
        <v>21</v>
      </c>
      <c r="I7" s="45" t="s">
        <v>22</v>
      </c>
      <c r="J7" s="45" t="s">
        <v>23</v>
      </c>
      <c r="K7" s="45" t="s">
        <v>24</v>
      </c>
      <c r="L7" s="45" t="s">
        <v>25</v>
      </c>
      <c r="M7" s="45" t="s">
        <v>26</v>
      </c>
      <c r="N7" s="45" t="s">
        <v>27</v>
      </c>
    </row>
    <row r="8" spans="1:14" x14ac:dyDescent="0.25">
      <c r="B8" s="2">
        <v>1</v>
      </c>
      <c r="C8" s="3" t="s">
        <v>278</v>
      </c>
      <c r="D8" s="3" t="s">
        <v>190</v>
      </c>
      <c r="E8" s="3" t="s">
        <v>33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 t="shared" ref="G8:G19" si="0">AVERAGE(H8:N8)/10</f>
        <v>5.6428571428571432</v>
      </c>
      <c r="H8" s="5">
        <v>58</v>
      </c>
      <c r="I8" s="5">
        <v>60</v>
      </c>
      <c r="J8" s="5">
        <v>45</v>
      </c>
      <c r="K8" s="5">
        <v>51</v>
      </c>
      <c r="L8" s="5">
        <v>65</v>
      </c>
      <c r="M8" s="5">
        <v>66</v>
      </c>
      <c r="N8" s="5">
        <v>50</v>
      </c>
    </row>
    <row r="9" spans="1:14" x14ac:dyDescent="0.25">
      <c r="B9" s="2">
        <v>2</v>
      </c>
      <c r="C9" s="3" t="s">
        <v>279</v>
      </c>
      <c r="D9" s="3" t="s">
        <v>118</v>
      </c>
      <c r="E9" s="3" t="s">
        <v>33</v>
      </c>
      <c r="F9" s="3" t="str">
        <f>LOOKUP(G9,{0;3;4;5;6;7;8;9;10},{"EN APRENDIZAJE";"REFORZAR APRENDIZAJE";"FALTA PRACTICA";"ACEPTABLE";"BUENO";"MUY BUENO";"SOBRESALIENTE";"EXCELENTE"})</f>
        <v>ACEPTABLE</v>
      </c>
      <c r="G9" s="12">
        <f t="shared" si="0"/>
        <v>5.5285714285714285</v>
      </c>
      <c r="H9" s="5">
        <v>56</v>
      </c>
      <c r="I9" s="5">
        <v>58</v>
      </c>
      <c r="J9" s="5">
        <v>51</v>
      </c>
      <c r="K9" s="5">
        <v>58</v>
      </c>
      <c r="L9" s="5">
        <v>60</v>
      </c>
      <c r="M9" s="5">
        <v>55</v>
      </c>
      <c r="N9" s="5">
        <v>49</v>
      </c>
    </row>
    <row r="10" spans="1:14" x14ac:dyDescent="0.25">
      <c r="B10" s="2">
        <v>3</v>
      </c>
      <c r="C10" s="3" t="s">
        <v>275</v>
      </c>
      <c r="D10" s="3" t="s">
        <v>118</v>
      </c>
      <c r="E10" s="3" t="s">
        <v>33</v>
      </c>
      <c r="F10" s="3" t="str">
        <f>LOOKUP(G10,{0;3;4;5;6;7;8;9;10},{"EN APRENDIZAJE";"REFORZAR APRENDIZAJE";"FALTA PRACTICA";"ACEPTABLE";"BUENO";"MUY BUENO";"SOBRESALIENTE";"EXCELENTE"})</f>
        <v>ACEPTABLE</v>
      </c>
      <c r="G10" s="12">
        <f t="shared" si="0"/>
        <v>5.4428571428571431</v>
      </c>
      <c r="H10" s="5">
        <v>53</v>
      </c>
      <c r="I10" s="5">
        <v>54</v>
      </c>
      <c r="J10" s="5">
        <v>53</v>
      </c>
      <c r="K10" s="5">
        <v>57</v>
      </c>
      <c r="L10" s="5">
        <v>52</v>
      </c>
      <c r="M10" s="5">
        <v>54</v>
      </c>
      <c r="N10" s="5">
        <v>58</v>
      </c>
    </row>
    <row r="11" spans="1:14" x14ac:dyDescent="0.25">
      <c r="B11" s="2">
        <v>4</v>
      </c>
      <c r="C11" s="3" t="s">
        <v>151</v>
      </c>
      <c r="D11" s="3" t="s">
        <v>139</v>
      </c>
      <c r="E11" s="3" t="s">
        <v>140</v>
      </c>
      <c r="F11" s="3" t="str">
        <f>LOOKUP(G11,{0;3;4;5;6;7;8;9;10},{"EN APRENDIZAJE";"REFORZAR APRENDIZAJE";"FALTA PRACTICA";"ACEPTABLE";"BUENO";"MUY BUENO";"SOBRESALIENTE";"EXCELENTE"})</f>
        <v>ACEPTABLE</v>
      </c>
      <c r="G11" s="12">
        <f t="shared" si="0"/>
        <v>5.4285714285714288</v>
      </c>
      <c r="H11" s="5">
        <v>53</v>
      </c>
      <c r="I11" s="5">
        <v>52</v>
      </c>
      <c r="J11" s="5">
        <v>62</v>
      </c>
      <c r="K11" s="5">
        <v>64</v>
      </c>
      <c r="L11" s="5">
        <v>57</v>
      </c>
      <c r="M11" s="5">
        <v>60</v>
      </c>
      <c r="N11" s="5">
        <v>32</v>
      </c>
    </row>
    <row r="12" spans="1:14" x14ac:dyDescent="0.25">
      <c r="B12" s="2">
        <v>5</v>
      </c>
      <c r="C12" s="3" t="s">
        <v>274</v>
      </c>
      <c r="D12" s="3" t="s">
        <v>139</v>
      </c>
      <c r="E12" s="3" t="s">
        <v>140</v>
      </c>
      <c r="F12" s="3" t="str">
        <f>LOOKUP(G12,{0;3;4;5;6;7;8;9;10},{"EN APRENDIZAJE";"REFORZAR APRENDIZAJE";"FALTA PRACTICA";"ACEPTABLE";"BUENO";"MUY BUENO";"SOBRESALIENTE";"EXCELENTE"})</f>
        <v>ACEPTABLE</v>
      </c>
      <c r="G12" s="12">
        <f t="shared" si="0"/>
        <v>5.3285714285714283</v>
      </c>
      <c r="H12" s="5">
        <v>56</v>
      </c>
      <c r="I12" s="5">
        <v>58</v>
      </c>
      <c r="J12" s="5">
        <v>60</v>
      </c>
      <c r="K12" s="5">
        <v>62</v>
      </c>
      <c r="L12" s="5">
        <v>41</v>
      </c>
      <c r="M12" s="5">
        <v>54</v>
      </c>
      <c r="N12" s="5">
        <v>42</v>
      </c>
    </row>
    <row r="13" spans="1:14" x14ac:dyDescent="0.25">
      <c r="B13" s="2">
        <v>6</v>
      </c>
      <c r="C13" s="3" t="s">
        <v>280</v>
      </c>
      <c r="D13" s="3" t="s">
        <v>125</v>
      </c>
      <c r="E13" s="3" t="s">
        <v>33</v>
      </c>
      <c r="F13" s="3" t="str">
        <f>LOOKUP(G13,{0;3;4;5;6;7;8;9;10},{"EN APRENDIZAJE";"REFORZAR APRENDIZAJE";"FALTA PRACTICA";"ACEPTABLE";"BUENO";"MUY BUENO";"SOBRESALIENTE";"EXCELENTE"})</f>
        <v>ACEPTABLE</v>
      </c>
      <c r="G13" s="12">
        <f t="shared" si="0"/>
        <v>5.0285714285714285</v>
      </c>
      <c r="H13" s="5">
        <v>53</v>
      </c>
      <c r="I13" s="5">
        <v>50</v>
      </c>
      <c r="J13" s="5">
        <v>53</v>
      </c>
      <c r="K13" s="5">
        <v>45</v>
      </c>
      <c r="L13" s="5">
        <v>54</v>
      </c>
      <c r="M13" s="5">
        <v>57</v>
      </c>
      <c r="N13" s="5">
        <v>40</v>
      </c>
    </row>
    <row r="14" spans="1:14" x14ac:dyDescent="0.25">
      <c r="B14" s="2">
        <v>7</v>
      </c>
      <c r="C14" s="3" t="s">
        <v>277</v>
      </c>
      <c r="D14" s="3" t="s">
        <v>125</v>
      </c>
      <c r="E14" s="3" t="s">
        <v>33</v>
      </c>
      <c r="F14" s="3" t="str">
        <f>LOOKUP(G14,{0;3;4;5;6;7;8;9;10},{"EN APRENDIZAJE";"REFORZAR APRENDIZAJE";"FALTA PRACTICA";"ACEPTABLE";"BUENO";"MUY BUENO";"SOBRESALIENTE";"EXCELENTE"})</f>
        <v>ACEPTABLE</v>
      </c>
      <c r="G14" s="12">
        <f t="shared" si="0"/>
        <v>5.0142857142857142</v>
      </c>
      <c r="H14" s="5">
        <v>54</v>
      </c>
      <c r="I14" s="5">
        <v>43</v>
      </c>
      <c r="J14" s="5">
        <v>65</v>
      </c>
      <c r="K14" s="5">
        <v>63</v>
      </c>
      <c r="L14" s="5">
        <v>49</v>
      </c>
      <c r="M14" s="5">
        <v>47</v>
      </c>
      <c r="N14" s="5">
        <v>30</v>
      </c>
    </row>
    <row r="15" spans="1:14" x14ac:dyDescent="0.25">
      <c r="B15" s="2">
        <v>8</v>
      </c>
      <c r="C15" s="3" t="s">
        <v>153</v>
      </c>
      <c r="D15" s="3" t="s">
        <v>118</v>
      </c>
      <c r="E15" s="3" t="s">
        <v>33</v>
      </c>
      <c r="F15" s="3" t="str">
        <f>LOOKUP(G15,{0;3;4;5;6;7;8;9;10},{"EN APRENDIZAJE";"REFORZAR APRENDIZAJE";"FALTA PRACTICA";"ACEPTABLE";"BUENO";"MUY BUENO";"SOBRESALIENTE";"EXCELENTE"})</f>
        <v>FALTA PRACTICA</v>
      </c>
      <c r="G15" s="12">
        <f t="shared" si="0"/>
        <v>4.9142857142857146</v>
      </c>
      <c r="H15" s="5">
        <v>55</v>
      </c>
      <c r="I15" s="5">
        <v>54</v>
      </c>
      <c r="J15" s="5">
        <v>45</v>
      </c>
      <c r="K15" s="5">
        <v>42</v>
      </c>
      <c r="L15" s="5">
        <v>53</v>
      </c>
      <c r="M15" s="5">
        <v>53</v>
      </c>
      <c r="N15" s="5">
        <v>42</v>
      </c>
    </row>
    <row r="16" spans="1:14" x14ac:dyDescent="0.25">
      <c r="B16" s="2">
        <v>9</v>
      </c>
      <c r="C16" s="3" t="s">
        <v>271</v>
      </c>
      <c r="D16" s="3" t="s">
        <v>272</v>
      </c>
      <c r="E16" s="3" t="s">
        <v>105</v>
      </c>
      <c r="F16" s="3" t="str">
        <f>LOOKUP(G16,{0;3;4;5;6;7;8;9;10},{"EN APRENDIZAJE";"REFORZAR APRENDIZAJE";"FALTA PRACTICA";"ACEPTABLE";"BUENO";"MUY BUENO";"SOBRESALIENTE";"EXCELENTE"})</f>
        <v>REFORZAR APRENDIZAJE</v>
      </c>
      <c r="G16" s="12">
        <f t="shared" si="0"/>
        <v>3.7714285714285714</v>
      </c>
      <c r="H16" s="5">
        <v>54</v>
      </c>
      <c r="I16" s="5">
        <v>36</v>
      </c>
      <c r="J16" s="5">
        <v>10</v>
      </c>
      <c r="K16" s="5">
        <v>10</v>
      </c>
      <c r="L16" s="5">
        <v>56</v>
      </c>
      <c r="M16" s="5">
        <v>58</v>
      </c>
      <c r="N16" s="5">
        <v>40</v>
      </c>
    </row>
    <row r="17" spans="2:14" hidden="1" x14ac:dyDescent="0.25">
      <c r="B17" s="2">
        <v>10</v>
      </c>
      <c r="C17" s="3" t="s">
        <v>152</v>
      </c>
      <c r="D17" s="3" t="s">
        <v>127</v>
      </c>
      <c r="E17" s="3" t="s">
        <v>33</v>
      </c>
      <c r="F17" s="3" t="str">
        <f>LOOKUP(G17,{0;3;4;5;6;7;8;9;10},{"EN APRENDIZAJE";"REFORZAR APRENDIZAJE";"FALTA PRACTICA";"ACEPTABLE";"BUENO";"MUY BUENO";"SOBRESALIENTE";"EXCELENTE"})</f>
        <v>EN APRENDIZAJE</v>
      </c>
      <c r="G17" s="12">
        <f t="shared" si="0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</row>
    <row r="18" spans="2:14" hidden="1" x14ac:dyDescent="0.25">
      <c r="B18" s="2">
        <v>11</v>
      </c>
      <c r="C18" s="3" t="s">
        <v>273</v>
      </c>
      <c r="D18" s="3" t="s">
        <v>150</v>
      </c>
      <c r="E18" s="3" t="s">
        <v>35</v>
      </c>
      <c r="F18" s="3" t="str">
        <f>LOOKUP(G18,{0;3;4;5;6;7;8;9;10},{"EN APRENDIZAJE";"REFORZAR APRENDIZAJE";"FALTA PRACTICA";"ACEPTABLE";"BUENO";"MUY BUENO";"SOBRESALIENTE";"EXCELENTE"})</f>
        <v>EN APRENDIZAJE</v>
      </c>
      <c r="G18" s="12">
        <f t="shared" si="0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2:14" hidden="1" x14ac:dyDescent="0.25">
      <c r="B19" s="2">
        <v>12</v>
      </c>
      <c r="C19" s="3" t="s">
        <v>276</v>
      </c>
      <c r="D19" s="3" t="s">
        <v>150</v>
      </c>
      <c r="E19" s="3" t="s">
        <v>35</v>
      </c>
      <c r="F19" s="3" t="str">
        <f>LOOKUP(G19,{0;3;4;5;6;7;8;9;10},{"EN APRENDIZAJE";"REFORZAR APRENDIZAJE";"FALTA PRACTICA";"ACEPTABLE";"BUENO";"MUY BUENO";"SOBRESALIENTE";"EXCELENTE"})</f>
        <v>EN APRENDIZAJE</v>
      </c>
      <c r="G19" s="12">
        <f t="shared" si="0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</sheetData>
  <autoFilter ref="C7:N19">
    <sortState ref="C8:N19">
      <sortCondition descending="1" ref="G7:G19"/>
    </sortState>
  </autoFilter>
  <mergeCells count="6">
    <mergeCell ref="B1:F1"/>
    <mergeCell ref="J5:K5"/>
    <mergeCell ref="B2:F2"/>
    <mergeCell ref="B3:F3"/>
    <mergeCell ref="C6:F6"/>
    <mergeCell ref="H5:I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zoomScaleNormal="100" workbookViewId="0">
      <selection activeCell="P4" sqref="P4"/>
    </sheetView>
  </sheetViews>
  <sheetFormatPr baseColWidth="10" defaultColWidth="11.42578125" defaultRowHeight="15" x14ac:dyDescent="0.25"/>
  <cols>
    <col min="2" max="2" width="6.42578125" bestFit="1" customWidth="1"/>
    <col min="3" max="3" width="27.7109375" customWidth="1"/>
    <col min="4" max="4" width="14.85546875" customWidth="1"/>
    <col min="5" max="5" width="17.7109375" customWidth="1"/>
    <col min="6" max="6" width="22.7109375" bestFit="1" customWidth="1"/>
    <col min="7" max="7" width="6.5703125" hidden="1" customWidth="1"/>
    <col min="8" max="14" width="3.85546875" hidden="1" customWidth="1"/>
  </cols>
  <sheetData>
    <row r="1" spans="1:14" ht="18.75" x14ac:dyDescent="0.3">
      <c r="A1" s="7" t="s">
        <v>5</v>
      </c>
      <c r="B1" s="101" t="str">
        <f>Principal!B1</f>
        <v xml:space="preserve">III FESTIVAL NACIONAL DE PATINAJE ARTISTICO, CATEGORIAS NOVATOS E INICIACIÓN </v>
      </c>
      <c r="C1" s="101"/>
      <c r="D1" s="101"/>
      <c r="E1" s="101"/>
      <c r="F1" s="101"/>
      <c r="G1" s="81"/>
      <c r="H1" s="81"/>
      <c r="I1" s="81"/>
    </row>
    <row r="2" spans="1:14" ht="18.75" x14ac:dyDescent="0.3">
      <c r="B2" s="100" t="str">
        <f>Principal!B2</f>
        <v>BOGOTA D.C. , DICIEMBRE 09 AL 11 DE 2022</v>
      </c>
      <c r="C2" s="100"/>
      <c r="D2" s="100"/>
      <c r="E2" s="100"/>
      <c r="F2" s="100"/>
      <c r="G2" s="6"/>
    </row>
    <row r="3" spans="1:14" ht="18.75" x14ac:dyDescent="0.3">
      <c r="B3" s="100" t="str">
        <f>Principal!B3</f>
        <v>FEDERACIÓN COLOMBIANA DE PATINAJE</v>
      </c>
      <c r="C3" s="100"/>
      <c r="D3" s="100"/>
      <c r="E3" s="100"/>
      <c r="F3" s="100"/>
      <c r="G3" s="6"/>
    </row>
    <row r="4" spans="1:14" ht="19.5" thickBot="1" x14ac:dyDescent="0.35">
      <c r="B4" s="70"/>
      <c r="C4" s="70"/>
      <c r="D4" s="70"/>
      <c r="E4" s="70"/>
      <c r="F4" s="70"/>
      <c r="G4" s="6"/>
    </row>
    <row r="5" spans="1:14" ht="19.5" thickBot="1" x14ac:dyDescent="0.35">
      <c r="B5" s="70"/>
      <c r="C5" s="70"/>
      <c r="D5" s="70"/>
      <c r="E5" s="70"/>
      <c r="F5" s="70"/>
      <c r="G5" s="6"/>
      <c r="H5" s="103" t="s">
        <v>97</v>
      </c>
      <c r="I5" s="106"/>
      <c r="J5" s="103" t="s">
        <v>97</v>
      </c>
      <c r="K5" s="106"/>
      <c r="L5" s="69" t="s">
        <v>98</v>
      </c>
      <c r="M5" s="44" t="s">
        <v>101</v>
      </c>
      <c r="N5" s="69" t="s">
        <v>102</v>
      </c>
    </row>
    <row r="6" spans="1:14" ht="15.75" thickBot="1" x14ac:dyDescent="0.3">
      <c r="C6" s="102" t="s">
        <v>154</v>
      </c>
      <c r="D6" s="102"/>
      <c r="E6" s="102"/>
      <c r="F6" s="102"/>
      <c r="H6" s="18" t="s">
        <v>83</v>
      </c>
      <c r="I6" s="18" t="s">
        <v>84</v>
      </c>
      <c r="J6" s="18" t="s">
        <v>78</v>
      </c>
      <c r="K6" s="40" t="s">
        <v>79</v>
      </c>
      <c r="L6" s="41" t="s">
        <v>80</v>
      </c>
      <c r="M6" s="41" t="s">
        <v>82</v>
      </c>
      <c r="N6" s="41" t="s">
        <v>85</v>
      </c>
    </row>
    <row r="7" spans="1:14" x14ac:dyDescent="0.25">
      <c r="B7" s="1" t="s">
        <v>0</v>
      </c>
      <c r="C7" s="9" t="s">
        <v>1</v>
      </c>
      <c r="D7" s="1" t="s">
        <v>2</v>
      </c>
      <c r="E7" s="1" t="s">
        <v>36</v>
      </c>
      <c r="F7" s="1" t="s">
        <v>3</v>
      </c>
      <c r="G7" s="1" t="s">
        <v>4</v>
      </c>
      <c r="H7" s="45" t="s">
        <v>21</v>
      </c>
      <c r="I7" s="45" t="s">
        <v>22</v>
      </c>
      <c r="J7" s="45" t="s">
        <v>23</v>
      </c>
      <c r="K7" s="45" t="s">
        <v>24</v>
      </c>
      <c r="L7" s="45" t="s">
        <v>25</v>
      </c>
      <c r="M7" s="45" t="s">
        <v>26</v>
      </c>
      <c r="N7" s="45" t="s">
        <v>27</v>
      </c>
    </row>
    <row r="8" spans="1:14" x14ac:dyDescent="0.25">
      <c r="B8" s="2">
        <v>1</v>
      </c>
      <c r="C8" s="3" t="s">
        <v>155</v>
      </c>
      <c r="D8" s="3" t="s">
        <v>220</v>
      </c>
      <c r="E8" s="3" t="s">
        <v>35</v>
      </c>
      <c r="F8" s="3" t="str">
        <f>LOOKUP(G8,{0;3;4;5;6;7;8;9;10},{"EN APRENDIZAJE";"REFORZAR APRENDIZAJE";"FALTA PRACTICA";"ACEPTABLE";"BUENO";"MUY BUENO";"SOBRESALIENTE";"EXCELENTE"})</f>
        <v>ACEPTABLE</v>
      </c>
      <c r="G8" s="12">
        <f>AVERAGE(H8:N8)/10</f>
        <v>5.5</v>
      </c>
      <c r="H8" s="5">
        <v>56</v>
      </c>
      <c r="I8" s="5">
        <v>54</v>
      </c>
      <c r="J8" s="5">
        <v>52</v>
      </c>
      <c r="K8" s="5">
        <v>50</v>
      </c>
      <c r="L8" s="5">
        <v>63</v>
      </c>
      <c r="M8" s="5">
        <v>63</v>
      </c>
      <c r="N8" s="5">
        <v>47</v>
      </c>
    </row>
  </sheetData>
  <mergeCells count="6">
    <mergeCell ref="B1:F1"/>
    <mergeCell ref="J5:K5"/>
    <mergeCell ref="C6:F6"/>
    <mergeCell ref="B2:F2"/>
    <mergeCell ref="B3:F3"/>
    <mergeCell ref="H5:I5"/>
  </mergeCells>
  <hyperlinks>
    <hyperlink ref="A1" location="Principal!A1" display="P. Inici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2</vt:i4>
      </vt:variant>
    </vt:vector>
  </HeadingPairs>
  <TitlesOfParts>
    <vt:vector size="45" baseType="lpstr">
      <vt:lpstr>Principal</vt:lpstr>
      <vt:lpstr>H. NOVATOS 5 DAMAS</vt:lpstr>
      <vt:lpstr>H. NOVATOS PRE TOTS DAMAS</vt:lpstr>
      <vt:lpstr>H. NOVATOS TOTS DAMAS</vt:lpstr>
      <vt:lpstr>H. NOVATOS MINI DAMAS</vt:lpstr>
      <vt:lpstr>H. NOVATOS INFANTIL DAMAS</vt:lpstr>
      <vt:lpstr>H. NOVATOS INFANTIL VARONES</vt:lpstr>
      <vt:lpstr>H. NOVATOS CADETES DAMAS</vt:lpstr>
      <vt:lpstr>H. NOVATOS CADETES VARONES</vt:lpstr>
      <vt:lpstr>H. NOVATOS PROMOCIONAL DAMAS</vt:lpstr>
      <vt:lpstr>H. NOVATOS PROMOCIONAL VARONES</vt:lpstr>
      <vt:lpstr>L. NOVATOS 5 DAMAS</vt:lpstr>
      <vt:lpstr>L. NOVATOS PRE TOTS DAMAS</vt:lpstr>
      <vt:lpstr>L. NOVATOS TOTS DAMAS</vt:lpstr>
      <vt:lpstr>L. NOVATOS MINIS DAMAS</vt:lpstr>
      <vt:lpstr>L. NOVATOS INFANTIL DAMAS</vt:lpstr>
      <vt:lpstr>L. NOVATOS INFANTILVARONES</vt:lpstr>
      <vt:lpstr>L. NOVATOS CADETES DAMAS</vt:lpstr>
      <vt:lpstr>L. NOVATOS CADETES VARONES</vt:lpstr>
      <vt:lpstr>L. NOVATOS PROMOCIONAL DAMAS</vt:lpstr>
      <vt:lpstr>L. NOVATOS PROMOCIONAL VARONES</vt:lpstr>
      <vt:lpstr>F. INICIACION TOTS DAMAS</vt:lpstr>
      <vt:lpstr>F. INICIACION MINIS DAMAS</vt:lpstr>
      <vt:lpstr>F. INICIACION INFANTIL DAMAS</vt:lpstr>
      <vt:lpstr>F. INICIACION INFANTIL VARONES</vt:lpstr>
      <vt:lpstr>F. INICIACION CADETES DAMAS</vt:lpstr>
      <vt:lpstr>F. INICIACION CADETES VARONES</vt:lpstr>
      <vt:lpstr>F. INICIACION PROMOCIONAL DAMAS</vt:lpstr>
      <vt:lpstr>F. INICIACION PROMOCION VARONES</vt:lpstr>
      <vt:lpstr>L. INCIACION PRE TOTS DAMAS</vt:lpstr>
      <vt:lpstr>L. INICIACION TOTS DAMAS</vt:lpstr>
      <vt:lpstr>L. INICIACION MINIS DAMAS</vt:lpstr>
      <vt:lpstr>L. INICIACION MINIS VARONES</vt:lpstr>
      <vt:lpstr>L. INICIACION INFANTIL DAMAS</vt:lpstr>
      <vt:lpstr>L. INICIACION INFANTIL VARONES</vt:lpstr>
      <vt:lpstr>L. INICIACION CADETES DAMAS</vt:lpstr>
      <vt:lpstr>L. INICIACION CADETES VARONES</vt:lpstr>
      <vt:lpstr>L. INICIACION PROMOCIONAL DAMAS</vt:lpstr>
      <vt:lpstr>L. INICIACION PROMOCION VARONES</vt:lpstr>
      <vt:lpstr>DA. INICIACION MINIS DAMAS</vt:lpstr>
      <vt:lpstr>DA. INICIACION INFANTIL DAMAS</vt:lpstr>
      <vt:lpstr>DA. INICIACION CADETES DAMAS</vt:lpstr>
      <vt:lpstr>PAR. CATEGORIA B</vt:lpstr>
      <vt:lpstr>'L. INICIACION INFANTIL DAMAS'!Área_de_impresión</vt:lpstr>
      <vt:lpstr>'L. INICIACION INFANTIL VARONES'!Área_de_impresión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T420</dc:creator>
  <cp:lastModifiedBy>OWNER</cp:lastModifiedBy>
  <cp:lastPrinted>2022-12-10T19:52:04Z</cp:lastPrinted>
  <dcterms:created xsi:type="dcterms:W3CDTF">2013-05-09T15:13:32Z</dcterms:created>
  <dcterms:modified xsi:type="dcterms:W3CDTF">2023-01-20T15:50:16Z</dcterms:modified>
</cp:coreProperties>
</file>